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3200-0" sheetId="1" r:id="rId1"/>
    <sheet name="3200-33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<sst xmlns="http://schemas.openxmlformats.org/spreadsheetml/2006/main" count="494" uniqueCount="175">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</sst>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\.m\.yyyy\ &quot;г.&quot;;@"/>
    <numFmt numFmtId="165" formatCode="000&quot; &quot;000&quot; &quot;000"/>
    <numFmt numFmtId="166" formatCode="0.0"/>
    <numFmt numFmtId="167" formatCode="#,##0;[Red]\(#,##0\)"/>
    <numFmt numFmtId="168" formatCode="0000"/>
    <numFmt numFmtId="169" formatCode="0000&quot; &quot;0000"/>
    <numFmt numFmtId="170" formatCode="0000&quot; &quot;0000&quot; &quot;0000"/>
    <numFmt numFmtId="171" formatCode="0000&quot; &quot;0000&quot; &quot;0000&quot; &quot;0000"/>
    <numFmt numFmtId="172" formatCode="#,##0;\(#,##0\)"/>
    <numFmt numFmtId="173" formatCode="_-* #,##0.00\ _ë_â_-;\-* #,##0.00\ _ë_â_-;_-* &quot;-&quot;??\ _ë_â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 style="medium"/>
      <top style="thin"/>
      <bottom/>
    </border>
    <border>
      <left style="medium"/>
      <right/>
      <top style="hair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 style="medium"/>
      <right style="medium"/>
      <top style="thin"/>
      <bottom style="dashed"/>
    </border>
    <border>
      <left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/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medium"/>
      <right style="medium"/>
      <top style="dashed"/>
      <bottom style="dashed"/>
    </border>
    <border>
      <left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medium"/>
      <right style="medium"/>
      <top style="dashed"/>
      <bottom style="thin"/>
    </border>
    <border>
      <left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4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65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66" fontId="3" fillId="33" borderId="16" xfId="0" applyNumberFormat="1" applyFont="1" applyFill="1" applyBorder="1" applyAlignment="1" applyProtection="1">
      <alignment/>
      <protection/>
    </xf>
    <xf numFmtId="166" fontId="3" fillId="33" borderId="17" xfId="0" applyNumberFormat="1" applyFont="1" applyFill="1" applyBorder="1" applyAlignment="1" applyProtection="1">
      <alignment/>
      <protection/>
    </xf>
    <xf numFmtId="166" fontId="3" fillId="33" borderId="0" xfId="0" applyNumberFormat="1" applyFont="1" applyFill="1" applyBorder="1" applyAlignment="1" applyProtection="1">
      <alignment/>
      <protection/>
    </xf>
    <xf numFmtId="166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66" fontId="3" fillId="0" borderId="23" xfId="0" applyNumberFormat="1" applyFont="1" applyFill="1" applyBorder="1" applyAlignment="1" applyProtection="1">
      <alignment horizontal="center" vertical="center" wrapText="1"/>
      <protection/>
    </xf>
    <xf numFmtId="166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66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66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Alignment="1" applyProtection="1">
      <alignment/>
      <protection/>
    </xf>
    <xf numFmtId="166" fontId="10" fillId="33" borderId="0" xfId="0" applyNumberFormat="1" applyFont="1" applyFill="1" applyAlignment="1" applyProtection="1">
      <alignment/>
      <protection/>
    </xf>
    <xf numFmtId="166" fontId="10" fillId="34" borderId="0" xfId="0" applyNumberFormat="1" applyFont="1" applyFill="1" applyBorder="1" applyAlignment="1" applyProtection="1">
      <alignment/>
      <protection/>
    </xf>
    <xf numFmtId="166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67" fontId="3" fillId="38" borderId="106" xfId="0" applyNumberFormat="1" applyFont="1" applyFill="1" applyBorder="1" applyAlignment="1" applyProtection="1">
      <alignment/>
      <protection/>
    </xf>
    <xf numFmtId="167" fontId="10" fillId="32" borderId="107" xfId="0" applyNumberFormat="1" applyFont="1" applyFill="1" applyBorder="1" applyAlignment="1" applyProtection="1">
      <alignment/>
      <protection/>
    </xf>
    <xf numFmtId="167" fontId="10" fillId="32" borderId="108" xfId="0" applyNumberFormat="1" applyFont="1" applyFill="1" applyBorder="1" applyAlignment="1" applyProtection="1">
      <alignment/>
      <protection/>
    </xf>
    <xf numFmtId="167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67" fontId="80" fillId="33" borderId="111" xfId="0" applyNumberFormat="1" applyFont="1" applyFill="1" applyBorder="1" applyAlignment="1" applyProtection="1" quotePrefix="1">
      <alignment/>
      <protection/>
    </xf>
    <xf numFmtId="167" fontId="81" fillId="33" borderId="111" xfId="0" applyNumberFormat="1" applyFont="1" applyFill="1" applyBorder="1" applyAlignment="1" applyProtection="1" quotePrefix="1">
      <alignment/>
      <protection/>
    </xf>
    <xf numFmtId="167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67" fontId="3" fillId="38" borderId="38" xfId="0" applyNumberFormat="1" applyFont="1" applyFill="1" applyBorder="1" applyAlignment="1" applyProtection="1">
      <alignment horizontal="right"/>
      <protection/>
    </xf>
    <xf numFmtId="167" fontId="10" fillId="32" borderId="39" xfId="0" applyNumberFormat="1" applyFont="1" applyFill="1" applyBorder="1" applyAlignment="1" applyProtection="1">
      <alignment horizontal="right"/>
      <protection/>
    </xf>
    <xf numFmtId="167" fontId="10" fillId="32" borderId="40" xfId="0" applyNumberFormat="1" applyFont="1" applyFill="1" applyBorder="1" applyAlignment="1" applyProtection="1">
      <alignment horizontal="right"/>
      <protection/>
    </xf>
    <xf numFmtId="167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66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66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66" fontId="10" fillId="43" borderId="59" xfId="0" applyNumberFormat="1" applyFont="1" applyFill="1" applyBorder="1" applyAlignment="1" applyProtection="1">
      <alignment/>
      <protection/>
    </xf>
    <xf numFmtId="166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66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66" fontId="10" fillId="0" borderId="114" xfId="0" applyNumberFormat="1" applyFont="1" applyBorder="1" applyAlignment="1" applyProtection="1">
      <alignment/>
      <protection/>
    </xf>
    <xf numFmtId="166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67" fontId="80" fillId="33" borderId="17" xfId="0" applyNumberFormat="1" applyFont="1" applyFill="1" applyBorder="1" applyAlignment="1" applyProtection="1" quotePrefix="1">
      <alignment/>
      <protection/>
    </xf>
    <xf numFmtId="167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66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32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2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1" formatCode="0000&quot; &quot;0000&quot; &quot;0000&quot; &quot;0000"/>
      <border/>
    </dxf>
    <dxf>
      <numFmt numFmtId="170" formatCode="0000&quot; &quot;0000&quot; &quot;0000"/>
      <border/>
    </dxf>
    <dxf>
      <numFmt numFmtId="169" formatCode="0000&quot; &quot;0000"/>
      <border/>
    </dxf>
    <dxf>
      <numFmt numFmtId="168" formatCode="0000"/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1_2022_04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m.12\&#1048;&#1057;%20&#1059;&#1044;&#1057;\B1_2022_12_3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m.12\&#1048;&#1057;%20&#1059;&#1044;&#1057;\B1_2022_12_3200_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m.01\&#1048;&#1057;%20&#1059;&#1044;&#1057;\B1_2023_01_32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m.01\&#1048;&#1057;%20&#1059;&#1044;&#1057;\B1_2023_01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44957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200</v>
          </cell>
          <cell r="H110">
            <v>0</v>
          </cell>
          <cell r="I110">
            <v>2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233658</v>
          </cell>
          <cell r="H187">
            <v>0</v>
          </cell>
          <cell r="I187">
            <v>0</v>
          </cell>
          <cell r="J187">
            <v>33961</v>
          </cell>
        </row>
        <row r="190">
          <cell r="E190">
            <v>0</v>
          </cell>
          <cell r="G190">
            <v>1628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47454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56882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1114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293082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81415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-2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44957</v>
          </cell>
          <cell r="E605" t="str">
            <v>02/8004544</v>
          </cell>
          <cell r="F605" t="str">
            <v>02/8004502</v>
          </cell>
          <cell r="H605" t="str">
            <v>v.velinova@comdos.bg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44957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4500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-4500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44957</v>
          </cell>
          <cell r="E605" t="str">
            <v>02/8004544</v>
          </cell>
          <cell r="F605" t="str">
            <v>02/8004502</v>
          </cell>
          <cell r="H605" t="str">
            <v>v,velinova@comdos.bg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73" zoomScaleNormal="73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+'[4]OTCHET'!B9</f>
        <v>КРДОПБГДСРСБНА</v>
      </c>
      <c r="C11" s="22"/>
      <c r="D11" s="22"/>
      <c r="E11" s="23" t="s">
        <v>0</v>
      </c>
      <c r="F11" s="24">
        <f>'[4]OTCHET'!F9</f>
        <v>44957</v>
      </c>
      <c r="G11" s="25" t="s">
        <v>1</v>
      </c>
      <c r="H11" s="26">
        <f>+'[4]OTCHET'!H9</f>
        <v>175263817</v>
      </c>
      <c r="I11" s="448">
        <f>+'[4]OTCHET'!I9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+'[4]OTCHET'!B12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+'[4]OTCHET'!E12</f>
        <v>код по ЕБК:</v>
      </c>
      <c r="F13" s="36" t="str">
        <f>+'[4]OTCHET'!F12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+'[4]OTCHET'!E15</f>
        <v>0</v>
      </c>
      <c r="F15" s="41" t="str">
        <f>'[4]OTCHET'!F15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173</v>
      </c>
      <c r="F17" s="454" t="s">
        <v>174</v>
      </c>
      <c r="G17" s="58" t="s">
        <v>8</v>
      </c>
      <c r="H17" s="59"/>
      <c r="I17" s="60"/>
      <c r="J17" s="61"/>
      <c r="K17" s="62"/>
      <c r="L17" s="62"/>
      <c r="M17" s="62"/>
      <c r="N17" s="63"/>
      <c r="O17" s="64" t="s">
        <v>9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10</v>
      </c>
      <c r="C18" s="67"/>
      <c r="D18" s="67"/>
      <c r="E18" s="453"/>
      <c r="F18" s="455"/>
      <c r="G18" s="68" t="s">
        <v>11</v>
      </c>
      <c r="H18" s="69" t="s">
        <v>12</v>
      </c>
      <c r="I18" s="69" t="s">
        <v>13</v>
      </c>
      <c r="J18" s="70" t="s">
        <v>14</v>
      </c>
      <c r="K18" s="71" t="s">
        <v>15</v>
      </c>
      <c r="L18" s="71" t="s">
        <v>15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16</v>
      </c>
      <c r="C20" s="82"/>
      <c r="D20" s="82"/>
      <c r="E20" s="83" t="s">
        <v>17</v>
      </c>
      <c r="F20" s="83" t="s">
        <v>18</v>
      </c>
      <c r="G20" s="84" t="s">
        <v>19</v>
      </c>
      <c r="H20" s="85" t="s">
        <v>20</v>
      </c>
      <c r="I20" s="85" t="s">
        <v>21</v>
      </c>
      <c r="J20" s="86" t="s">
        <v>22</v>
      </c>
      <c r="K20" s="87" t="s">
        <v>23</v>
      </c>
      <c r="L20" s="87" t="s">
        <v>24</v>
      </c>
      <c r="M20" s="87" t="s">
        <v>24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25</v>
      </c>
      <c r="C22" s="100" t="s">
        <v>26</v>
      </c>
      <c r="D22" s="101"/>
      <c r="E22" s="102">
        <f aca="true" t="shared" si="0" ref="E22:J22">+E23+E25+E36+E37</f>
        <v>0</v>
      </c>
      <c r="F22" s="102">
        <f t="shared" si="0"/>
        <v>202</v>
      </c>
      <c r="G22" s="103">
        <f t="shared" si="0"/>
        <v>200</v>
      </c>
      <c r="H22" s="104">
        <f t="shared" si="0"/>
        <v>0</v>
      </c>
      <c r="I22" s="104">
        <f t="shared" si="0"/>
        <v>2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26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27</v>
      </c>
      <c r="C23" s="110" t="s">
        <v>28</v>
      </c>
      <c r="D23" s="110"/>
      <c r="E23" s="111">
        <f>'[4]OTCHET'!E22+'[4]OTCHET'!E28+'[4]OTCHET'!E33+'[4]OTCHET'!E39+'[4]OTCHET'!E47+'[4]OTCHET'!E52+'[4]OTCHET'!E58+'[4]OTCHET'!E61+'[4]OTCHET'!E64+'[4]OTCHET'!E65+'[4]OTCHET'!E72+'[4]OTCHET'!E73</f>
        <v>0</v>
      </c>
      <c r="F23" s="111">
        <f aca="true" t="shared" si="1" ref="F23:F88">+G23+H23+I23+J23</f>
        <v>0</v>
      </c>
      <c r="G23" s="112">
        <f>'[4]OTCHET'!G22+'[4]OTCHET'!G28+'[4]OTCHET'!G33+'[4]OTCHET'!G39+'[4]OTCHET'!G47+'[4]OTCHET'!G52+'[4]OTCHET'!G58+'[4]OTCHET'!G61+'[4]OTCHET'!G64+'[4]OTCHET'!G65+'[4]OTCHET'!G72+'[4]OTCHET'!G73</f>
        <v>0</v>
      </c>
      <c r="H23" s="113">
        <f>'[4]OTCHET'!H22+'[4]OTCHET'!H28+'[4]OTCHET'!H33+'[4]OTCHET'!H39+'[4]OTCHET'!H47+'[4]OTCHET'!H52+'[4]OTCHET'!H58+'[4]OTCHET'!H61+'[4]OTCHET'!H64+'[4]OTCHET'!H65+'[4]OTCHET'!H72+'[4]OTCHET'!H73</f>
        <v>0</v>
      </c>
      <c r="I23" s="113">
        <f>'[4]OTCHET'!I22+'[4]OTCHET'!I28+'[4]OTCHET'!I33+'[4]OTCHET'!I39+'[4]OTCHET'!I47+'[4]OTCHET'!I52+'[4]OTCHET'!I58+'[4]OTCHET'!I61+'[4]OTCHET'!I64+'[4]OTCHET'!I65+'[4]OTCHET'!I72+'[4]OTCHET'!I73</f>
        <v>0</v>
      </c>
      <c r="J23" s="114">
        <f>'[4]OTCHET'!J22+'[4]OTCHET'!J28+'[4]OTCHET'!J33+'[4]OTCHET'!J39+'[4]OTCHET'!J47+'[4]OTCHET'!J52+'[4]OTCHET'!J58+'[4]OTCHET'!J61+'[4]OTCHET'!J64+'[4]OTCHET'!J65+'[4]OTCHET'!J72+'[4]OTCHET'!J73</f>
        <v>0</v>
      </c>
      <c r="K23" s="115"/>
      <c r="L23" s="115"/>
      <c r="M23" s="115"/>
      <c r="N23" s="116"/>
      <c r="O23" s="117" t="s">
        <v>28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29</v>
      </c>
      <c r="C24" s="119" t="s">
        <v>30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30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31</v>
      </c>
      <c r="C25" s="126" t="s">
        <v>32</v>
      </c>
      <c r="D25" s="126"/>
      <c r="E25" s="127">
        <f>+E26+E30+E31+E32+E33</f>
        <v>0</v>
      </c>
      <c r="F25" s="127">
        <f>+F26+F30+F31+F32+F33</f>
        <v>202</v>
      </c>
      <c r="G25" s="128">
        <f aca="true" t="shared" si="2" ref="G25:M25">+G26+G30+G31+G32+G33</f>
        <v>200</v>
      </c>
      <c r="H25" s="129">
        <f>+H26+H30+H31+H32+H33</f>
        <v>0</v>
      </c>
      <c r="I25" s="129">
        <f>+I26+I30+I31+I32+I33</f>
        <v>2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32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33</v>
      </c>
      <c r="C26" s="132" t="s">
        <v>34</v>
      </c>
      <c r="D26" s="132"/>
      <c r="E26" s="133">
        <f>'[4]OTCHET'!E74</f>
        <v>0</v>
      </c>
      <c r="F26" s="133">
        <f t="shared" si="1"/>
        <v>0</v>
      </c>
      <c r="G26" s="134">
        <f>'[4]OTCHET'!G74</f>
        <v>0</v>
      </c>
      <c r="H26" s="135">
        <f>'[4]OTCHET'!H74</f>
        <v>0</v>
      </c>
      <c r="I26" s="135">
        <f>'[4]OTCHET'!I74</f>
        <v>0</v>
      </c>
      <c r="J26" s="136">
        <f>'[4]OTCHET'!J74</f>
        <v>0</v>
      </c>
      <c r="K26" s="124"/>
      <c r="L26" s="124"/>
      <c r="M26" s="124"/>
      <c r="N26" s="116"/>
      <c r="O26" s="137" t="s">
        <v>34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35</v>
      </c>
      <c r="C27" s="139" t="s">
        <v>36</v>
      </c>
      <c r="D27" s="138"/>
      <c r="E27" s="140">
        <f>'[4]OTCHET'!E75</f>
        <v>0</v>
      </c>
      <c r="F27" s="140">
        <f t="shared" si="1"/>
        <v>0</v>
      </c>
      <c r="G27" s="141">
        <f>'[4]OTCHET'!G75</f>
        <v>0</v>
      </c>
      <c r="H27" s="142">
        <f>'[4]OTCHET'!H75</f>
        <v>0</v>
      </c>
      <c r="I27" s="142">
        <f>'[4]OTCHET'!I75</f>
        <v>0</v>
      </c>
      <c r="J27" s="143">
        <f>'[4]OTCHET'!J75</f>
        <v>0</v>
      </c>
      <c r="K27" s="144"/>
      <c r="L27" s="144"/>
      <c r="M27" s="144"/>
      <c r="N27" s="116"/>
      <c r="O27" s="145" t="s">
        <v>36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37</v>
      </c>
      <c r="C28" s="147" t="s">
        <v>38</v>
      </c>
      <c r="D28" s="146"/>
      <c r="E28" s="148">
        <f>'[4]OTCHET'!E77</f>
        <v>0</v>
      </c>
      <c r="F28" s="148">
        <f t="shared" si="1"/>
        <v>0</v>
      </c>
      <c r="G28" s="149">
        <f>'[4]OTCHET'!G77</f>
        <v>0</v>
      </c>
      <c r="H28" s="150">
        <f>'[4]OTCHET'!H77</f>
        <v>0</v>
      </c>
      <c r="I28" s="150">
        <f>'[4]OTCHET'!I77</f>
        <v>0</v>
      </c>
      <c r="J28" s="151">
        <f>'[4]OTCHET'!J77</f>
        <v>0</v>
      </c>
      <c r="K28" s="152"/>
      <c r="L28" s="152"/>
      <c r="M28" s="152"/>
      <c r="N28" s="116"/>
      <c r="O28" s="153" t="s">
        <v>38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39</v>
      </c>
      <c r="C29" s="155" t="s">
        <v>40</v>
      </c>
      <c r="D29" s="154"/>
      <c r="E29" s="156">
        <f>+'[4]OTCHET'!E78+'[4]OTCHET'!E79</f>
        <v>0</v>
      </c>
      <c r="F29" s="156">
        <f t="shared" si="1"/>
        <v>0</v>
      </c>
      <c r="G29" s="157">
        <f>+'[4]OTCHET'!G78+'[4]OTCHET'!G79</f>
        <v>0</v>
      </c>
      <c r="H29" s="158">
        <f>+'[4]OTCHET'!H78+'[4]OTCHET'!H79</f>
        <v>0</v>
      </c>
      <c r="I29" s="158">
        <f>+'[4]OTCHET'!I78+'[4]OTCHET'!I79</f>
        <v>0</v>
      </c>
      <c r="J29" s="159">
        <f>+'[4]OTCHET'!J78+'[4]OTCHET'!J79</f>
        <v>0</v>
      </c>
      <c r="K29" s="152"/>
      <c r="L29" s="152"/>
      <c r="M29" s="152"/>
      <c r="N29" s="116"/>
      <c r="O29" s="160" t="s">
        <v>40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41</v>
      </c>
      <c r="C30" s="161" t="s">
        <v>42</v>
      </c>
      <c r="D30" s="161"/>
      <c r="E30" s="162">
        <f>'[4]OTCHET'!E90+'[4]OTCHET'!E93+'[4]OTCHET'!E94</f>
        <v>0</v>
      </c>
      <c r="F30" s="162">
        <f t="shared" si="1"/>
        <v>0</v>
      </c>
      <c r="G30" s="163">
        <f>'[4]OTCHET'!G90+'[4]OTCHET'!G93+'[4]OTCHET'!G94</f>
        <v>0</v>
      </c>
      <c r="H30" s="164">
        <f>'[4]OTCHET'!H90+'[4]OTCHET'!H93+'[4]OTCHET'!H94</f>
        <v>0</v>
      </c>
      <c r="I30" s="164">
        <f>'[4]OTCHET'!I90+'[4]OTCHET'!I93+'[4]OTCHET'!I94</f>
        <v>0</v>
      </c>
      <c r="J30" s="165">
        <f>'[4]OTCHET'!J90+'[4]OTCHET'!J93+'[4]OTCHET'!J94</f>
        <v>0</v>
      </c>
      <c r="K30" s="152"/>
      <c r="L30" s="152"/>
      <c r="M30" s="152"/>
      <c r="N30" s="116"/>
      <c r="O30" s="166" t="s">
        <v>42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43</v>
      </c>
      <c r="C31" s="167" t="s">
        <v>44</v>
      </c>
      <c r="D31" s="167"/>
      <c r="E31" s="168">
        <f>'[4]OTCHET'!E106</f>
        <v>0</v>
      </c>
      <c r="F31" s="168">
        <f t="shared" si="1"/>
        <v>0</v>
      </c>
      <c r="G31" s="169">
        <f>'[4]OTCHET'!G106</f>
        <v>0</v>
      </c>
      <c r="H31" s="170">
        <f>'[4]OTCHET'!H106</f>
        <v>0</v>
      </c>
      <c r="I31" s="170">
        <f>'[4]OTCHET'!I106</f>
        <v>0</v>
      </c>
      <c r="J31" s="171">
        <f>'[4]OTCHET'!J106</f>
        <v>0</v>
      </c>
      <c r="K31" s="152"/>
      <c r="L31" s="152"/>
      <c r="M31" s="152"/>
      <c r="N31" s="116"/>
      <c r="O31" s="172" t="s">
        <v>44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45</v>
      </c>
      <c r="C32" s="167" t="s">
        <v>46</v>
      </c>
      <c r="D32" s="167"/>
      <c r="E32" s="168">
        <f>'[4]OTCHET'!E110+'[4]OTCHET'!E119+'[4]OTCHET'!E135+'[4]OTCHET'!E136</f>
        <v>0</v>
      </c>
      <c r="F32" s="168">
        <f t="shared" si="1"/>
        <v>202</v>
      </c>
      <c r="G32" s="169">
        <f>'[4]OTCHET'!G110+'[4]OTCHET'!G119+'[4]OTCHET'!G135+'[4]OTCHET'!G136</f>
        <v>200</v>
      </c>
      <c r="H32" s="170">
        <f>'[4]OTCHET'!H110+'[4]OTCHET'!H119+'[4]OTCHET'!H135+'[4]OTCHET'!H136</f>
        <v>0</v>
      </c>
      <c r="I32" s="170">
        <f>'[4]OTCHET'!I110+'[4]OTCHET'!I119+'[4]OTCHET'!I135+'[4]OTCHET'!I136</f>
        <v>2</v>
      </c>
      <c r="J32" s="171">
        <f>'[4]OTCHET'!J110+'[4]OTCHET'!J119+'[4]OTCHET'!J135+'[4]OTCHET'!J136</f>
        <v>0</v>
      </c>
      <c r="K32" s="173"/>
      <c r="L32" s="173"/>
      <c r="M32" s="173"/>
      <c r="N32" s="116"/>
      <c r="O32" s="172" t="s">
        <v>46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47</v>
      </c>
      <c r="C33" s="175" t="s">
        <v>48</v>
      </c>
      <c r="D33" s="174"/>
      <c r="E33" s="120">
        <f>'[4]OTCHET'!E123</f>
        <v>0</v>
      </c>
      <c r="F33" s="120">
        <f t="shared" si="1"/>
        <v>0</v>
      </c>
      <c r="G33" s="121">
        <f>'[4]OTCHET'!G123</f>
        <v>0</v>
      </c>
      <c r="H33" s="122">
        <f>'[4]OTCHET'!H123</f>
        <v>0</v>
      </c>
      <c r="I33" s="122">
        <f>'[4]OTCHET'!I123</f>
        <v>0</v>
      </c>
      <c r="J33" s="123">
        <f>'[4]OTCHET'!J123</f>
        <v>0</v>
      </c>
      <c r="K33" s="173"/>
      <c r="L33" s="173"/>
      <c r="M33" s="173"/>
      <c r="N33" s="116"/>
      <c r="O33" s="125" t="s">
        <v>48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 thickBot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 thickBot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49</v>
      </c>
      <c r="C36" s="190" t="s">
        <v>50</v>
      </c>
      <c r="D36" s="190"/>
      <c r="E36" s="191">
        <f>+'[4]OTCHET'!E137</f>
        <v>0</v>
      </c>
      <c r="F36" s="191">
        <f t="shared" si="1"/>
        <v>0</v>
      </c>
      <c r="G36" s="192">
        <f>+'[4]OTCHET'!G137</f>
        <v>0</v>
      </c>
      <c r="H36" s="193">
        <f>+'[4]OTCHET'!H137</f>
        <v>0</v>
      </c>
      <c r="I36" s="193">
        <f>+'[4]OTCHET'!I137</f>
        <v>0</v>
      </c>
      <c r="J36" s="194">
        <f>+'[4]OTCHET'!J137</f>
        <v>0</v>
      </c>
      <c r="K36" s="195"/>
      <c r="L36" s="195"/>
      <c r="M36" s="195"/>
      <c r="N36" s="196"/>
      <c r="O36" s="197" t="s">
        <v>50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51</v>
      </c>
      <c r="C37" s="198" t="s">
        <v>52</v>
      </c>
      <c r="D37" s="198"/>
      <c r="E37" s="199">
        <f>'[4]OTCHET'!E140+'[4]OTCHET'!E149+'[4]OTCHET'!E158</f>
        <v>0</v>
      </c>
      <c r="F37" s="199">
        <f t="shared" si="1"/>
        <v>0</v>
      </c>
      <c r="G37" s="200">
        <f>'[4]OTCHET'!G140+'[4]OTCHET'!G149+'[4]OTCHET'!G158</f>
        <v>0</v>
      </c>
      <c r="H37" s="201">
        <f>'[4]OTCHET'!H140+'[4]OTCHET'!H149+'[4]OTCHET'!H158</f>
        <v>0</v>
      </c>
      <c r="I37" s="201">
        <f>'[4]OTCHET'!I140+'[4]OTCHET'!I149+'[4]OTCHET'!I158</f>
        <v>0</v>
      </c>
      <c r="J37" s="202">
        <f>'[4]OTCHET'!J140+'[4]OTCHET'!J149+'[4]OTCHET'!J158</f>
        <v>0</v>
      </c>
      <c r="K37" s="203"/>
      <c r="L37" s="203"/>
      <c r="M37" s="203"/>
      <c r="N37" s="196"/>
      <c r="O37" s="204" t="s">
        <v>52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53</v>
      </c>
      <c r="C38" s="207" t="s">
        <v>54</v>
      </c>
      <c r="D38" s="208"/>
      <c r="E38" s="209">
        <f aca="true" t="shared" si="3" ref="E38:J38">E39+E43+E44+E46+SUM(E48:E52)+E55</f>
        <v>0</v>
      </c>
      <c r="F38" s="209">
        <f t="shared" si="3"/>
        <v>374697</v>
      </c>
      <c r="G38" s="210">
        <f t="shared" si="3"/>
        <v>293282</v>
      </c>
      <c r="H38" s="211">
        <f t="shared" si="3"/>
        <v>0</v>
      </c>
      <c r="I38" s="211">
        <f t="shared" si="3"/>
        <v>0</v>
      </c>
      <c r="J38" s="212">
        <f t="shared" si="3"/>
        <v>81415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54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55</v>
      </c>
      <c r="C39" s="220" t="s">
        <v>56</v>
      </c>
      <c r="D39" s="219"/>
      <c r="E39" s="221">
        <f aca="true" t="shared" si="4" ref="E39:J39">SUM(E40:E42)</f>
        <v>0</v>
      </c>
      <c r="F39" s="221">
        <f t="shared" si="4"/>
        <v>316701</v>
      </c>
      <c r="G39" s="222">
        <f t="shared" si="4"/>
        <v>235286</v>
      </c>
      <c r="H39" s="223">
        <f t="shared" si="4"/>
        <v>0</v>
      </c>
      <c r="I39" s="223">
        <f t="shared" si="4"/>
        <v>0</v>
      </c>
      <c r="J39" s="224">
        <f t="shared" si="4"/>
        <v>81415</v>
      </c>
      <c r="K39" s="124"/>
      <c r="L39" s="124"/>
      <c r="M39" s="124"/>
      <c r="N39" s="225"/>
      <c r="O39" s="117" t="s">
        <v>57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58</v>
      </c>
      <c r="C40" s="227" t="s">
        <v>56</v>
      </c>
      <c r="D40" s="228"/>
      <c r="E40" s="229">
        <f>'[4]OTCHET'!E187</f>
        <v>0</v>
      </c>
      <c r="F40" s="229">
        <f t="shared" si="1"/>
        <v>267619</v>
      </c>
      <c r="G40" s="230">
        <f>'[4]OTCHET'!G187</f>
        <v>233658</v>
      </c>
      <c r="H40" s="231">
        <f>'[4]OTCHET'!H187</f>
        <v>0</v>
      </c>
      <c r="I40" s="231">
        <f>'[4]OTCHET'!I187</f>
        <v>0</v>
      </c>
      <c r="J40" s="232">
        <f>'[4]OTCHET'!J187</f>
        <v>33961</v>
      </c>
      <c r="K40" s="124"/>
      <c r="L40" s="124"/>
      <c r="M40" s="124"/>
      <c r="N40" s="225"/>
      <c r="O40" s="233" t="s">
        <v>56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59</v>
      </c>
      <c r="C41" s="235" t="s">
        <v>60</v>
      </c>
      <c r="D41" s="236"/>
      <c r="E41" s="237">
        <f>'[4]OTCHET'!E190</f>
        <v>0</v>
      </c>
      <c r="F41" s="237">
        <f t="shared" si="1"/>
        <v>1628</v>
      </c>
      <c r="G41" s="238">
        <f>'[4]OTCHET'!G190</f>
        <v>1628</v>
      </c>
      <c r="H41" s="239">
        <f>'[4]OTCHET'!H190</f>
        <v>0</v>
      </c>
      <c r="I41" s="239">
        <f>'[4]OTCHET'!I190</f>
        <v>0</v>
      </c>
      <c r="J41" s="240">
        <f>'[4]OTCHET'!J190</f>
        <v>0</v>
      </c>
      <c r="K41" s="152"/>
      <c r="L41" s="152"/>
      <c r="M41" s="152"/>
      <c r="N41" s="225"/>
      <c r="O41" s="172" t="s">
        <v>60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61</v>
      </c>
      <c r="C42" s="242" t="s">
        <v>62</v>
      </c>
      <c r="D42" s="243"/>
      <c r="E42" s="244">
        <f>+'[4]OTCHET'!E196+'[4]OTCHET'!E204</f>
        <v>0</v>
      </c>
      <c r="F42" s="244">
        <f t="shared" si="1"/>
        <v>47454</v>
      </c>
      <c r="G42" s="245">
        <f>+'[4]OTCHET'!G196+'[4]OTCHET'!G204</f>
        <v>0</v>
      </c>
      <c r="H42" s="246">
        <f>+'[4]OTCHET'!H196+'[4]OTCHET'!H204</f>
        <v>0</v>
      </c>
      <c r="I42" s="246">
        <f>+'[4]OTCHET'!I196+'[4]OTCHET'!I204</f>
        <v>0</v>
      </c>
      <c r="J42" s="247">
        <f>+'[4]OTCHET'!J196+'[4]OTCHET'!J204</f>
        <v>47454</v>
      </c>
      <c r="K42" s="152"/>
      <c r="L42" s="152"/>
      <c r="M42" s="152"/>
      <c r="N42" s="225"/>
      <c r="O42" s="172" t="s">
        <v>62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63</v>
      </c>
      <c r="C43" s="249" t="s">
        <v>64</v>
      </c>
      <c r="D43" s="248"/>
      <c r="E43" s="250">
        <f>+'[4]OTCHET'!E205+'[4]OTCHET'!E223+'[4]OTCHET'!E271</f>
        <v>0</v>
      </c>
      <c r="F43" s="250">
        <f t="shared" si="1"/>
        <v>57996</v>
      </c>
      <c r="G43" s="251">
        <f>+'[4]OTCHET'!G205+'[4]OTCHET'!G223+'[4]OTCHET'!G271</f>
        <v>57996</v>
      </c>
      <c r="H43" s="252">
        <f>+'[4]OTCHET'!H205+'[4]OTCHET'!H223+'[4]OTCHET'!H271</f>
        <v>0</v>
      </c>
      <c r="I43" s="252">
        <f>+'[4]OTCHET'!I205+'[4]OTCHET'!I223+'[4]OTCHET'!I271</f>
        <v>0</v>
      </c>
      <c r="J43" s="253">
        <f>+'[4]OTCHET'!J205+'[4]OTCHET'!J223+'[4]OTCHET'!J271</f>
        <v>0</v>
      </c>
      <c r="K43" s="152"/>
      <c r="L43" s="152"/>
      <c r="M43" s="152"/>
      <c r="N43" s="225"/>
      <c r="O43" s="172" t="s">
        <v>64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65</v>
      </c>
      <c r="C44" s="119" t="s">
        <v>66</v>
      </c>
      <c r="D44" s="254"/>
      <c r="E44" s="120">
        <f>+'[4]OTCHET'!E227+'[4]OTCHET'!E233+'[4]OTCHET'!E236+'[4]OTCHET'!E237+'[4]OTCHET'!E238+'[4]OTCHET'!E239+'[4]OTCHET'!E240</f>
        <v>0</v>
      </c>
      <c r="F44" s="120">
        <f t="shared" si="1"/>
        <v>0</v>
      </c>
      <c r="G44" s="121">
        <f>+'[4]OTCHET'!G227+'[4]OTCHET'!G233+'[4]OTCHET'!G236+'[4]OTCHET'!G237+'[4]OTCHET'!G238+'[4]OTCHET'!G239+'[4]OTCHET'!G240</f>
        <v>0</v>
      </c>
      <c r="H44" s="122">
        <f>+'[4]OTCHET'!H227+'[4]OTCHET'!H233+'[4]OTCHET'!H236+'[4]OTCHET'!H237+'[4]OTCHET'!H238+'[4]OTCHET'!H239+'[4]OTCHET'!H240</f>
        <v>0</v>
      </c>
      <c r="I44" s="122">
        <f>+'[4]OTCHET'!I227+'[4]OTCHET'!I233+'[4]OTCHET'!I236+'[4]OTCHET'!I237+'[4]OTCHET'!I238+'[4]OTCHET'!I239+'[4]OTCHET'!I240</f>
        <v>0</v>
      </c>
      <c r="J44" s="123">
        <f>+'[4]OTCHET'!J227+'[4]OTCHET'!J233+'[4]OTCHET'!J236+'[4]OTCHET'!J237+'[4]OTCHET'!J238+'[4]OTCHET'!J239+'[4]OTCHET'!J240</f>
        <v>0</v>
      </c>
      <c r="K44" s="152"/>
      <c r="L44" s="152"/>
      <c r="M44" s="152"/>
      <c r="N44" s="225"/>
      <c r="O44" s="125" t="s">
        <v>66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67</v>
      </c>
      <c r="C45" s="255" t="s">
        <v>68</v>
      </c>
      <c r="D45" s="255"/>
      <c r="E45" s="256">
        <f>+'[4]OTCHET'!E236+'[4]OTCHET'!E237+'[4]OTCHET'!E238+'[4]OTCHET'!E239+'[4]OTCHET'!E243+'[4]OTCHET'!E244+'[4]OTCHET'!E248</f>
        <v>0</v>
      </c>
      <c r="F45" s="256">
        <f t="shared" si="1"/>
        <v>0</v>
      </c>
      <c r="G45" s="257">
        <f>+'[4]OTCHET'!G236+'[4]OTCHET'!G237+'[4]OTCHET'!G238+'[4]OTCHET'!G239+'[4]OTCHET'!G243+'[4]OTCHET'!G244+'[4]OTCHET'!G248</f>
        <v>0</v>
      </c>
      <c r="H45" s="258">
        <f>+'[4]OTCHET'!H236+'[4]OTCHET'!H237+'[4]OTCHET'!H238+'[4]OTCHET'!H239+'[4]OTCHET'!H243+'[4]OTCHET'!H244+'[4]OTCHET'!H248</f>
        <v>0</v>
      </c>
      <c r="I45" s="259">
        <f>+'[4]OTCHET'!I236+'[4]OTCHET'!I237+'[4]OTCHET'!I238+'[4]OTCHET'!I239+'[4]OTCHET'!I243+'[4]OTCHET'!I244+'[4]OTCHET'!I248</f>
        <v>0</v>
      </c>
      <c r="J45" s="260">
        <f>+'[4]OTCHET'!J236+'[4]OTCHET'!J237+'[4]OTCHET'!J238+'[4]OTCHET'!J239+'[4]OTCHET'!J243+'[4]OTCHET'!J244+'[4]OTCHET'!J248</f>
        <v>0</v>
      </c>
      <c r="K45" s="152"/>
      <c r="L45" s="152"/>
      <c r="M45" s="152"/>
      <c r="N45" s="225"/>
      <c r="O45" s="261" t="s">
        <v>68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69</v>
      </c>
      <c r="C46" s="249" t="s">
        <v>70</v>
      </c>
      <c r="D46" s="248"/>
      <c r="E46" s="250">
        <f>+'[4]OTCHET'!E255+'[4]OTCHET'!E256+'[4]OTCHET'!E257+'[4]OTCHET'!E258</f>
        <v>0</v>
      </c>
      <c r="F46" s="250">
        <f t="shared" si="1"/>
        <v>0</v>
      </c>
      <c r="G46" s="251">
        <f>+'[4]OTCHET'!G255+'[4]OTCHET'!G256+'[4]OTCHET'!G257+'[4]OTCHET'!G258</f>
        <v>0</v>
      </c>
      <c r="H46" s="252">
        <f>+'[4]OTCHET'!H255+'[4]OTCHET'!H256+'[4]OTCHET'!H257+'[4]OTCHET'!H258</f>
        <v>0</v>
      </c>
      <c r="I46" s="252">
        <f>+'[4]OTCHET'!I255+'[4]OTCHET'!I256+'[4]OTCHET'!I257+'[4]OTCHET'!I258</f>
        <v>0</v>
      </c>
      <c r="J46" s="253">
        <f>+'[4]OTCHET'!J255+'[4]OTCHET'!J256+'[4]OTCHET'!J257+'[4]OTCHET'!J258</f>
        <v>0</v>
      </c>
      <c r="K46" s="152"/>
      <c r="L46" s="152"/>
      <c r="M46" s="152"/>
      <c r="N46" s="225"/>
      <c r="O46" s="233" t="s">
        <v>70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71</v>
      </c>
      <c r="C47" s="255" t="s">
        <v>72</v>
      </c>
      <c r="D47" s="255"/>
      <c r="E47" s="256">
        <f>+'[4]OTCHET'!E256</f>
        <v>0</v>
      </c>
      <c r="F47" s="256">
        <f t="shared" si="1"/>
        <v>0</v>
      </c>
      <c r="G47" s="257">
        <f>+'[4]OTCHET'!G256</f>
        <v>0</v>
      </c>
      <c r="H47" s="258">
        <f>+'[4]OTCHET'!H256</f>
        <v>0</v>
      </c>
      <c r="I47" s="259">
        <f>+'[4]OTCHET'!I256</f>
        <v>0</v>
      </c>
      <c r="J47" s="260">
        <f>+'[4]OTCHET'!J256</f>
        <v>0</v>
      </c>
      <c r="K47" s="152"/>
      <c r="L47" s="152"/>
      <c r="M47" s="152"/>
      <c r="N47" s="225"/>
      <c r="O47" s="261" t="s">
        <v>72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73</v>
      </c>
      <c r="C48" s="262" t="s">
        <v>74</v>
      </c>
      <c r="D48" s="263"/>
      <c r="E48" s="168">
        <f>+'[4]OTCHET'!E265+'[4]OTCHET'!E269+'[4]OTCHET'!E270</f>
        <v>0</v>
      </c>
      <c r="F48" s="168">
        <f t="shared" si="1"/>
        <v>0</v>
      </c>
      <c r="G48" s="163">
        <f>+'[4]OTCHET'!G265+'[4]OTCHET'!G269+'[4]OTCHET'!G270</f>
        <v>0</v>
      </c>
      <c r="H48" s="164">
        <f>+'[4]OTCHET'!H265+'[4]OTCHET'!H269+'[4]OTCHET'!H270</f>
        <v>0</v>
      </c>
      <c r="I48" s="164">
        <f>+'[4]OTCHET'!I265+'[4]OTCHET'!I269+'[4]OTCHET'!I270</f>
        <v>0</v>
      </c>
      <c r="J48" s="165">
        <f>+'[4]OTCHET'!J265+'[4]OTCHET'!J269+'[4]OTCHET'!J270</f>
        <v>0</v>
      </c>
      <c r="K48" s="152"/>
      <c r="L48" s="152"/>
      <c r="M48" s="152"/>
      <c r="N48" s="225"/>
      <c r="O48" s="172" t="s">
        <v>75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76</v>
      </c>
      <c r="C49" s="262" t="s">
        <v>77</v>
      </c>
      <c r="D49" s="263"/>
      <c r="E49" s="168">
        <f>'[4]OTCHET'!E275+'[4]OTCHET'!E276+'[4]OTCHET'!E284+'[4]OTCHET'!E287</f>
        <v>0</v>
      </c>
      <c r="F49" s="168">
        <f t="shared" si="1"/>
        <v>0</v>
      </c>
      <c r="G49" s="169">
        <f>'[4]OTCHET'!G275+'[4]OTCHET'!G276+'[4]OTCHET'!G284+'[4]OTCHET'!G287</f>
        <v>0</v>
      </c>
      <c r="H49" s="170">
        <f>'[4]OTCHET'!H275+'[4]OTCHET'!H276+'[4]OTCHET'!H284+'[4]OTCHET'!H287</f>
        <v>0</v>
      </c>
      <c r="I49" s="170">
        <f>'[4]OTCHET'!I275+'[4]OTCHET'!I276+'[4]OTCHET'!I284+'[4]OTCHET'!I287</f>
        <v>0</v>
      </c>
      <c r="J49" s="171">
        <f>'[4]OTCHET'!J275+'[4]OTCHET'!J276+'[4]OTCHET'!J284+'[4]OTCHET'!J287</f>
        <v>0</v>
      </c>
      <c r="K49" s="152"/>
      <c r="L49" s="152"/>
      <c r="M49" s="152"/>
      <c r="N49" s="225"/>
      <c r="O49" s="172" t="s">
        <v>77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78</v>
      </c>
      <c r="C50" s="262" t="s">
        <v>79</v>
      </c>
      <c r="D50" s="262"/>
      <c r="E50" s="168">
        <f>+'[4]OTCHET'!E288</f>
        <v>0</v>
      </c>
      <c r="F50" s="168">
        <f t="shared" si="1"/>
        <v>0</v>
      </c>
      <c r="G50" s="169">
        <f>+'[4]OTCHET'!G288</f>
        <v>0</v>
      </c>
      <c r="H50" s="170">
        <f>+'[4]OTCHET'!H288</f>
        <v>0</v>
      </c>
      <c r="I50" s="170">
        <f>+'[4]OTCHET'!I288</f>
        <v>0</v>
      </c>
      <c r="J50" s="171">
        <f>+'[4]OTCHET'!J288</f>
        <v>0</v>
      </c>
      <c r="K50" s="152"/>
      <c r="L50" s="152"/>
      <c r="M50" s="152"/>
      <c r="N50" s="225"/>
      <c r="O50" s="172" t="s">
        <v>79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80</v>
      </c>
      <c r="C51" s="264" t="s">
        <v>81</v>
      </c>
      <c r="D51" s="119"/>
      <c r="E51" s="120">
        <f>+'[4]OTCHET'!E272</f>
        <v>0</v>
      </c>
      <c r="F51" s="120">
        <f>+G51+H51+I51+J51</f>
        <v>0</v>
      </c>
      <c r="G51" s="121">
        <f>+'[4]OTCHET'!G272</f>
        <v>0</v>
      </c>
      <c r="H51" s="122">
        <f>+'[4]OTCHET'!H272</f>
        <v>0</v>
      </c>
      <c r="I51" s="122">
        <f>+'[4]OTCHET'!I272</f>
        <v>0</v>
      </c>
      <c r="J51" s="123">
        <f>+'[4]OTCHET'!J272</f>
        <v>0</v>
      </c>
      <c r="K51" s="152"/>
      <c r="L51" s="152"/>
      <c r="M51" s="152"/>
      <c r="N51" s="225"/>
      <c r="O51" s="172" t="s">
        <v>82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83</v>
      </c>
      <c r="C52" s="264" t="s">
        <v>81</v>
      </c>
      <c r="D52" s="119"/>
      <c r="E52" s="120">
        <f>+'[4]OTCHET'!E293</f>
        <v>0</v>
      </c>
      <c r="F52" s="120">
        <f t="shared" si="1"/>
        <v>0</v>
      </c>
      <c r="G52" s="121">
        <f>+'[4]OTCHET'!G293</f>
        <v>0</v>
      </c>
      <c r="H52" s="122">
        <f>+'[4]OTCHET'!H293</f>
        <v>0</v>
      </c>
      <c r="I52" s="122">
        <f>+'[4]OTCHET'!I293</f>
        <v>0</v>
      </c>
      <c r="J52" s="123">
        <f>+'[4]OTCHET'!J293</f>
        <v>0</v>
      </c>
      <c r="K52" s="152"/>
      <c r="L52" s="152"/>
      <c r="M52" s="152"/>
      <c r="N52" s="225"/>
      <c r="O52" s="125" t="s">
        <v>81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84</v>
      </c>
      <c r="C53" s="265" t="s">
        <v>85</v>
      </c>
      <c r="D53" s="266"/>
      <c r="E53" s="267">
        <f>'[4]OTCHET'!E294</f>
        <v>0</v>
      </c>
      <c r="F53" s="267">
        <f t="shared" si="1"/>
        <v>0</v>
      </c>
      <c r="G53" s="268">
        <f>'[4]OTCHET'!G294</f>
        <v>0</v>
      </c>
      <c r="H53" s="269">
        <f>'[4]OTCHET'!H294</f>
        <v>0</v>
      </c>
      <c r="I53" s="269">
        <f>'[4]OTCHET'!I294</f>
        <v>0</v>
      </c>
      <c r="J53" s="270">
        <f>'[4]OTCHET'!J294</f>
        <v>0</v>
      </c>
      <c r="K53" s="173"/>
      <c r="L53" s="173"/>
      <c r="M53" s="173"/>
      <c r="N53" s="225"/>
      <c r="O53" s="271" t="s">
        <v>85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86</v>
      </c>
      <c r="C54" s="273" t="s">
        <v>87</v>
      </c>
      <c r="D54" s="274"/>
      <c r="E54" s="275">
        <f>'[4]OTCHET'!E296</f>
        <v>0</v>
      </c>
      <c r="F54" s="275">
        <f t="shared" si="1"/>
        <v>0</v>
      </c>
      <c r="G54" s="276">
        <f>'[4]OTCHET'!G296</f>
        <v>0</v>
      </c>
      <c r="H54" s="277">
        <f>'[4]OTCHET'!H296</f>
        <v>0</v>
      </c>
      <c r="I54" s="277">
        <f>'[4]OTCHET'!I296</f>
        <v>0</v>
      </c>
      <c r="J54" s="278">
        <f>'[4]OTCHET'!J296</f>
        <v>0</v>
      </c>
      <c r="K54" s="279"/>
      <c r="L54" s="279"/>
      <c r="M54" s="280"/>
      <c r="N54" s="225"/>
      <c r="O54" s="281" t="s">
        <v>87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88</v>
      </c>
      <c r="C55" s="176" t="s">
        <v>89</v>
      </c>
      <c r="D55" s="283"/>
      <c r="E55" s="284">
        <f>+'[4]OTCHET'!E297</f>
        <v>0</v>
      </c>
      <c r="F55" s="284">
        <f t="shared" si="1"/>
        <v>0</v>
      </c>
      <c r="G55" s="285">
        <f>+'[4]OTCHET'!G297</f>
        <v>0</v>
      </c>
      <c r="H55" s="286">
        <f>+'[4]OTCHET'!H297</f>
        <v>0</v>
      </c>
      <c r="I55" s="286">
        <f>+'[4]OTCHET'!I297</f>
        <v>0</v>
      </c>
      <c r="J55" s="287">
        <f>+'[4]OTCHET'!J297</f>
        <v>0</v>
      </c>
      <c r="K55" s="288"/>
      <c r="L55" s="288"/>
      <c r="M55" s="289"/>
      <c r="N55" s="196"/>
      <c r="O55" s="290" t="s">
        <v>89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90</v>
      </c>
      <c r="C56" s="292" t="s">
        <v>91</v>
      </c>
      <c r="D56" s="292"/>
      <c r="E56" s="293">
        <f aca="true" t="shared" si="5" ref="E56:J56">+E57+E58+E62</f>
        <v>0</v>
      </c>
      <c r="F56" s="293">
        <f t="shared" si="5"/>
        <v>374497</v>
      </c>
      <c r="G56" s="294">
        <f t="shared" si="5"/>
        <v>293082</v>
      </c>
      <c r="H56" s="295">
        <f t="shared" si="5"/>
        <v>0</v>
      </c>
      <c r="I56" s="296">
        <f t="shared" si="5"/>
        <v>0</v>
      </c>
      <c r="J56" s="297">
        <f t="shared" si="5"/>
        <v>81415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91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92</v>
      </c>
      <c r="C57" s="249" t="s">
        <v>93</v>
      </c>
      <c r="D57" s="248"/>
      <c r="E57" s="299">
        <f>+'[4]OTCHET'!E361+'[4]OTCHET'!E375+'[4]OTCHET'!E388</f>
        <v>0</v>
      </c>
      <c r="F57" s="299">
        <f t="shared" si="1"/>
        <v>293082</v>
      </c>
      <c r="G57" s="300">
        <f>+'[4]OTCHET'!G361+'[4]OTCHET'!G375+'[4]OTCHET'!G388</f>
        <v>293082</v>
      </c>
      <c r="H57" s="301">
        <f>+'[4]OTCHET'!H361+'[4]OTCHET'!H375+'[4]OTCHET'!H388</f>
        <v>0</v>
      </c>
      <c r="I57" s="301">
        <f>+'[4]OTCHET'!I361+'[4]OTCHET'!I375+'[4]OTCHET'!I388</f>
        <v>0</v>
      </c>
      <c r="J57" s="302">
        <f>+'[4]OTCHET'!J361+'[4]OTCHET'!J375+'[4]OTCHET'!J388</f>
        <v>0</v>
      </c>
      <c r="K57" s="289"/>
      <c r="L57" s="289"/>
      <c r="M57" s="289"/>
      <c r="N57" s="196"/>
      <c r="O57" s="303" t="s">
        <v>93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94</v>
      </c>
      <c r="C58" s="262" t="s">
        <v>95</v>
      </c>
      <c r="D58" s="263"/>
      <c r="E58" s="304">
        <f>+'[4]OTCHET'!E383+'[4]OTCHET'!E391+'[4]OTCHET'!E396+'[4]OTCHET'!E399+'[4]OTCHET'!E402+'[4]OTCHET'!E405+'[4]OTCHET'!E406+'[4]OTCHET'!E409+'[4]OTCHET'!E422+'[4]OTCHET'!E423+'[4]OTCHET'!E424+'[4]OTCHET'!E425+'[4]OTCHET'!E426</f>
        <v>0</v>
      </c>
      <c r="F58" s="304">
        <f t="shared" si="1"/>
        <v>0</v>
      </c>
      <c r="G58" s="305">
        <f>+'[4]OTCHET'!G383+'[4]OTCHET'!G391+'[4]OTCHET'!G396+'[4]OTCHET'!G399+'[4]OTCHET'!G402+'[4]OTCHET'!G405+'[4]OTCHET'!G406+'[4]OTCHET'!G409+'[4]OTCHET'!G422+'[4]OTCHET'!G423+'[4]OTCHET'!G424+'[4]OTCHET'!G425+'[4]OTCHET'!G426</f>
        <v>0</v>
      </c>
      <c r="H58" s="306">
        <f>+'[4]OTCHET'!H383+'[4]OTCHET'!H391+'[4]OTCHET'!H396+'[4]OTCHET'!H399+'[4]OTCHET'!H402+'[4]OTCHET'!H405+'[4]OTCHET'!H406+'[4]OTCHET'!H409+'[4]OTCHET'!H422+'[4]OTCHET'!H423+'[4]OTCHET'!H424+'[4]OTCHET'!H425+'[4]OTCHET'!H426</f>
        <v>0</v>
      </c>
      <c r="I58" s="306">
        <f>+'[4]OTCHET'!I383+'[4]OTCHET'!I391+'[4]OTCHET'!I396+'[4]OTCHET'!I399+'[4]OTCHET'!I402+'[4]OTCHET'!I405+'[4]OTCHET'!I406+'[4]OTCHET'!I409+'[4]OTCHET'!I422+'[4]OTCHET'!I423+'[4]OTCHET'!I424+'[4]OTCHET'!I425+'[4]OTCHET'!I426</f>
        <v>0</v>
      </c>
      <c r="J58" s="307">
        <f>+'[4]OTCHET'!J383+'[4]OTCHET'!J391+'[4]OTCHET'!J396+'[4]OTCHET'!J399+'[4]OTCHET'!J402+'[4]OTCHET'!J405+'[4]OTCHET'!J406+'[4]OTCHET'!J409+'[4]OTCHET'!J422+'[4]OTCHET'!J423+'[4]OTCHET'!J424+'[4]OTCHET'!J425+'[4]OTCHET'!J426</f>
        <v>0</v>
      </c>
      <c r="K58" s="289"/>
      <c r="L58" s="289"/>
      <c r="M58" s="289"/>
      <c r="N58" s="196"/>
      <c r="O58" s="308" t="s">
        <v>95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96</v>
      </c>
      <c r="C59" s="119" t="s">
        <v>97</v>
      </c>
      <c r="D59" s="254"/>
      <c r="E59" s="309">
        <f>+'[4]OTCHET'!E422+'[4]OTCHET'!E423+'[4]OTCHET'!E424+'[4]OTCHET'!E425+'[4]OTCHET'!E426</f>
        <v>0</v>
      </c>
      <c r="F59" s="309">
        <f t="shared" si="1"/>
        <v>0</v>
      </c>
      <c r="G59" s="310">
        <f>+'[4]OTCHET'!G422+'[4]OTCHET'!G423+'[4]OTCHET'!G424+'[4]OTCHET'!G425+'[4]OTCHET'!G426</f>
        <v>0</v>
      </c>
      <c r="H59" s="311">
        <f>+'[4]OTCHET'!H422+'[4]OTCHET'!H423+'[4]OTCHET'!H424+'[4]OTCHET'!H425+'[4]OTCHET'!H426</f>
        <v>0</v>
      </c>
      <c r="I59" s="311">
        <f>+'[4]OTCHET'!I422+'[4]OTCHET'!I423+'[4]OTCHET'!I424+'[4]OTCHET'!I425+'[4]OTCHET'!I426</f>
        <v>0</v>
      </c>
      <c r="J59" s="312">
        <f>+'[4]OTCHET'!J422+'[4]OTCHET'!J423+'[4]OTCHET'!J424+'[4]OTCHET'!J425+'[4]OTCHET'!J426</f>
        <v>0</v>
      </c>
      <c r="K59" s="289"/>
      <c r="L59" s="289"/>
      <c r="M59" s="289"/>
      <c r="N59" s="196"/>
      <c r="O59" s="313" t="s">
        <v>97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98</v>
      </c>
      <c r="C60" s="314" t="s">
        <v>30</v>
      </c>
      <c r="D60" s="315"/>
      <c r="E60" s="316">
        <f>'[4]OTCHET'!E405</f>
        <v>0</v>
      </c>
      <c r="F60" s="316">
        <f t="shared" si="1"/>
        <v>0</v>
      </c>
      <c r="G60" s="317">
        <f>'[4]OTCHET'!G405</f>
        <v>0</v>
      </c>
      <c r="H60" s="318">
        <f>'[4]OTCHET'!H405</f>
        <v>0</v>
      </c>
      <c r="I60" s="318">
        <f>'[4]OTCHET'!I405</f>
        <v>0</v>
      </c>
      <c r="J60" s="319">
        <f>'[4]OTCHET'!J405</f>
        <v>0</v>
      </c>
      <c r="K60" s="289"/>
      <c r="L60" s="289"/>
      <c r="M60" s="289"/>
      <c r="N60" s="196"/>
      <c r="O60" s="320" t="s">
        <v>30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99</v>
      </c>
      <c r="C62" s="198" t="s">
        <v>100</v>
      </c>
      <c r="D62" s="323"/>
      <c r="E62" s="199">
        <f>'[4]OTCHET'!E412</f>
        <v>0</v>
      </c>
      <c r="F62" s="199">
        <f t="shared" si="1"/>
        <v>81415</v>
      </c>
      <c r="G62" s="200">
        <f>'[4]OTCHET'!G412</f>
        <v>0</v>
      </c>
      <c r="H62" s="201">
        <f>'[4]OTCHET'!H412</f>
        <v>0</v>
      </c>
      <c r="I62" s="201">
        <f>'[4]OTCHET'!I412</f>
        <v>0</v>
      </c>
      <c r="J62" s="202">
        <f>'[4]OTCHET'!J412</f>
        <v>81415</v>
      </c>
      <c r="K62" s="324"/>
      <c r="L62" s="324"/>
      <c r="M62" s="324"/>
      <c r="N62" s="196"/>
      <c r="O62" s="204" t="s">
        <v>100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101</v>
      </c>
      <c r="C63" s="326" t="s">
        <v>102</v>
      </c>
      <c r="D63" s="327"/>
      <c r="E63" s="328">
        <f>+'[4]OTCHET'!E249</f>
        <v>0</v>
      </c>
      <c r="F63" s="328">
        <f t="shared" si="1"/>
        <v>0</v>
      </c>
      <c r="G63" s="329">
        <f>+'[4]OTCHET'!G249</f>
        <v>0</v>
      </c>
      <c r="H63" s="330">
        <f>+'[4]OTCHET'!H249</f>
        <v>0</v>
      </c>
      <c r="I63" s="330">
        <f>+'[4]OTCHET'!I249</f>
        <v>0</v>
      </c>
      <c r="J63" s="331">
        <f>+'[4]OTCHET'!J249</f>
        <v>0</v>
      </c>
      <c r="K63" s="332"/>
      <c r="L63" s="332"/>
      <c r="M63" s="332"/>
      <c r="N63" s="196"/>
      <c r="O63" s="333" t="s">
        <v>102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103</v>
      </c>
      <c r="C64" s="335"/>
      <c r="D64" s="335"/>
      <c r="E64" s="336">
        <f aca="true" t="shared" si="6" ref="E64:J64">+E22-E38+E56-E63</f>
        <v>0</v>
      </c>
      <c r="F64" s="336">
        <f t="shared" si="6"/>
        <v>2</v>
      </c>
      <c r="G64" s="337">
        <f t="shared" si="6"/>
        <v>0</v>
      </c>
      <c r="H64" s="338">
        <f t="shared" si="6"/>
        <v>0</v>
      </c>
      <c r="I64" s="338">
        <f t="shared" si="6"/>
        <v>2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104</v>
      </c>
      <c r="C66" s="347" t="s">
        <v>105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-2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-2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105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106</v>
      </c>
      <c r="C68" s="119" t="s">
        <v>107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107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108</v>
      </c>
      <c r="C69" s="366" t="s">
        <v>109</v>
      </c>
      <c r="D69" s="366"/>
      <c r="E69" s="367">
        <f>+'[4]OTCHET'!E482+'[4]OTCHET'!E483+'[4]OTCHET'!E486+'[4]OTCHET'!E487+'[4]OTCHET'!E490+'[4]OTCHET'!E491+'[4]OTCHET'!E495</f>
        <v>0</v>
      </c>
      <c r="F69" s="367">
        <f t="shared" si="1"/>
        <v>0</v>
      </c>
      <c r="G69" s="368">
        <f>+'[4]OTCHET'!G482+'[4]OTCHET'!G483+'[4]OTCHET'!G486+'[4]OTCHET'!G487+'[4]OTCHET'!G490+'[4]OTCHET'!G491+'[4]OTCHET'!G495</f>
        <v>0</v>
      </c>
      <c r="H69" s="369">
        <f>+'[4]OTCHET'!H482+'[4]OTCHET'!H483+'[4]OTCHET'!H486+'[4]OTCHET'!H487+'[4]OTCHET'!H490+'[4]OTCHET'!H491+'[4]OTCHET'!H495</f>
        <v>0</v>
      </c>
      <c r="I69" s="369">
        <f>+'[4]OTCHET'!I482+'[4]OTCHET'!I483+'[4]OTCHET'!I486+'[4]OTCHET'!I487+'[4]OTCHET'!I490+'[4]OTCHET'!I491+'[4]OTCHET'!I495</f>
        <v>0</v>
      </c>
      <c r="J69" s="370">
        <f>+'[4]OTCHET'!J482+'[4]OTCHET'!J483+'[4]OTCHET'!J486+'[4]OTCHET'!J487+'[4]OTCHET'!J490+'[4]OTCHET'!J491+'[4]OTCHET'!J495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109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110</v>
      </c>
      <c r="C70" s="374" t="s">
        <v>111</v>
      </c>
      <c r="D70" s="374"/>
      <c r="E70" s="375">
        <f>+'[4]OTCHET'!E484+'[4]OTCHET'!E485+'[4]OTCHET'!E488+'[4]OTCHET'!E489+'[4]OTCHET'!E492+'[4]OTCHET'!E493+'[4]OTCHET'!E494+'[4]OTCHET'!E496</f>
        <v>0</v>
      </c>
      <c r="F70" s="375">
        <f t="shared" si="1"/>
        <v>0</v>
      </c>
      <c r="G70" s="376">
        <f>+'[4]OTCHET'!G484+'[4]OTCHET'!G485+'[4]OTCHET'!G488+'[4]OTCHET'!G489+'[4]OTCHET'!G492+'[4]OTCHET'!G493+'[4]OTCHET'!G494+'[4]OTCHET'!G496</f>
        <v>0</v>
      </c>
      <c r="H70" s="377">
        <f>+'[4]OTCHET'!H484+'[4]OTCHET'!H485+'[4]OTCHET'!H488+'[4]OTCHET'!H489+'[4]OTCHET'!H492+'[4]OTCHET'!H493+'[4]OTCHET'!H494+'[4]OTCHET'!H496</f>
        <v>0</v>
      </c>
      <c r="I70" s="377">
        <f>+'[4]OTCHET'!I484+'[4]OTCHET'!I485+'[4]OTCHET'!I488+'[4]OTCHET'!I489+'[4]OTCHET'!I492+'[4]OTCHET'!I493+'[4]OTCHET'!I494+'[4]OTCHET'!I496</f>
        <v>0</v>
      </c>
      <c r="J70" s="378">
        <f>+'[4]OTCHET'!J484+'[4]OTCHET'!J485+'[4]OTCHET'!J488+'[4]OTCHET'!J489+'[4]OTCHET'!J492+'[4]OTCHET'!J493+'[4]OTCHET'!J494+'[4]OTCHET'!J496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111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112</v>
      </c>
      <c r="C71" s="374" t="s">
        <v>113</v>
      </c>
      <c r="D71" s="374"/>
      <c r="E71" s="375">
        <f>+'[4]OTCHET'!E497</f>
        <v>0</v>
      </c>
      <c r="F71" s="375">
        <f t="shared" si="1"/>
        <v>0</v>
      </c>
      <c r="G71" s="376">
        <f>+'[4]OTCHET'!G497</f>
        <v>0</v>
      </c>
      <c r="H71" s="377">
        <f>+'[4]OTCHET'!H497</f>
        <v>0</v>
      </c>
      <c r="I71" s="377">
        <f>+'[4]OTCHET'!I497</f>
        <v>0</v>
      </c>
      <c r="J71" s="378">
        <f>+'[4]OTCHET'!J497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113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114</v>
      </c>
      <c r="C72" s="374" t="s">
        <v>115</v>
      </c>
      <c r="D72" s="374"/>
      <c r="E72" s="375">
        <f>+'[4]OTCHET'!E502</f>
        <v>0</v>
      </c>
      <c r="F72" s="375">
        <f t="shared" si="1"/>
        <v>0</v>
      </c>
      <c r="G72" s="376">
        <f>+'[4]OTCHET'!G502</f>
        <v>0</v>
      </c>
      <c r="H72" s="377">
        <f>+'[4]OTCHET'!H502</f>
        <v>0</v>
      </c>
      <c r="I72" s="377">
        <f>+'[4]OTCHET'!I502</f>
        <v>0</v>
      </c>
      <c r="J72" s="378">
        <f>+'[4]OTCHET'!J502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115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116</v>
      </c>
      <c r="C73" s="374" t="s">
        <v>117</v>
      </c>
      <c r="D73" s="374"/>
      <c r="E73" s="375">
        <f>+'[4]OTCHET'!E542</f>
        <v>0</v>
      </c>
      <c r="F73" s="375">
        <f t="shared" si="1"/>
        <v>0</v>
      </c>
      <c r="G73" s="376">
        <f>+'[4]OTCHET'!G542</f>
        <v>0</v>
      </c>
      <c r="H73" s="377">
        <f>+'[4]OTCHET'!H542</f>
        <v>0</v>
      </c>
      <c r="I73" s="377">
        <f>+'[4]OTCHET'!I542</f>
        <v>0</v>
      </c>
      <c r="J73" s="378">
        <f>+'[4]OTCHET'!J542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117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118</v>
      </c>
      <c r="C74" s="380" t="s">
        <v>119</v>
      </c>
      <c r="D74" s="380"/>
      <c r="E74" s="375">
        <f>+'[4]OTCHET'!E581+'[4]OTCHET'!E582</f>
        <v>0</v>
      </c>
      <c r="F74" s="375">
        <f t="shared" si="1"/>
        <v>0</v>
      </c>
      <c r="G74" s="376">
        <f>+'[4]OTCHET'!G581+'[4]OTCHET'!G582</f>
        <v>0</v>
      </c>
      <c r="H74" s="377">
        <f>+'[4]OTCHET'!H581+'[4]OTCHET'!H582</f>
        <v>0</v>
      </c>
      <c r="I74" s="377">
        <f>+'[4]OTCHET'!I581+'[4]OTCHET'!I582</f>
        <v>0</v>
      </c>
      <c r="J74" s="378">
        <f>+'[4]OTCHET'!J581+'[4]OTCHET'!J582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119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120</v>
      </c>
      <c r="C75" s="381" t="s">
        <v>121</v>
      </c>
      <c r="D75" s="381"/>
      <c r="E75" s="382">
        <f>+'[4]OTCHET'!E583+'[4]OTCHET'!E584+'[4]OTCHET'!E585</f>
        <v>0</v>
      </c>
      <c r="F75" s="382">
        <f t="shared" si="1"/>
        <v>0</v>
      </c>
      <c r="G75" s="383">
        <f>+'[4]OTCHET'!G583+'[4]OTCHET'!G584+'[4]OTCHET'!G585</f>
        <v>0</v>
      </c>
      <c r="H75" s="384">
        <f>+'[4]OTCHET'!H583+'[4]OTCHET'!H584+'[4]OTCHET'!H585</f>
        <v>0</v>
      </c>
      <c r="I75" s="384">
        <f>+'[4]OTCHET'!I583+'[4]OTCHET'!I584+'[4]OTCHET'!I585</f>
        <v>0</v>
      </c>
      <c r="J75" s="385">
        <f>+'[4]OTCHET'!J583+'[4]OTCHET'!J584+'[4]OTCHET'!J585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121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122</v>
      </c>
      <c r="C76" s="249" t="s">
        <v>123</v>
      </c>
      <c r="D76" s="248"/>
      <c r="E76" s="299">
        <f>'[4]OTCHET'!E461</f>
        <v>0</v>
      </c>
      <c r="F76" s="299">
        <f t="shared" si="1"/>
        <v>0</v>
      </c>
      <c r="G76" s="300">
        <f>'[4]OTCHET'!G461</f>
        <v>0</v>
      </c>
      <c r="H76" s="301">
        <f>'[4]OTCHET'!H461</f>
        <v>0</v>
      </c>
      <c r="I76" s="301">
        <f>'[4]OTCHET'!I461</f>
        <v>0</v>
      </c>
      <c r="J76" s="302">
        <f>'[4]OTCHET'!J461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123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124</v>
      </c>
      <c r="C77" s="119" t="s">
        <v>125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125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126</v>
      </c>
      <c r="C78" s="366" t="s">
        <v>127</v>
      </c>
      <c r="D78" s="366"/>
      <c r="E78" s="367">
        <f>+'[4]OTCHET'!E466+'[4]OTCHET'!E469</f>
        <v>0</v>
      </c>
      <c r="F78" s="367">
        <f t="shared" si="1"/>
        <v>0</v>
      </c>
      <c r="G78" s="368">
        <f>+'[4]OTCHET'!G466+'[4]OTCHET'!G469</f>
        <v>0</v>
      </c>
      <c r="H78" s="369">
        <f>+'[4]OTCHET'!H466+'[4]OTCHET'!H469</f>
        <v>0</v>
      </c>
      <c r="I78" s="369">
        <f>+'[4]OTCHET'!I466+'[4]OTCHET'!I469</f>
        <v>0</v>
      </c>
      <c r="J78" s="370">
        <f>+'[4]OTCHET'!J466+'[4]OTCHET'!J469</f>
        <v>0</v>
      </c>
      <c r="K78" s="387"/>
      <c r="L78" s="387"/>
      <c r="M78" s="387"/>
      <c r="N78" s="196"/>
      <c r="O78" s="372" t="s">
        <v>127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128</v>
      </c>
      <c r="C79" s="374" t="s">
        <v>129</v>
      </c>
      <c r="D79" s="374"/>
      <c r="E79" s="375">
        <f>+'[4]OTCHET'!E467+'[4]OTCHET'!E470</f>
        <v>0</v>
      </c>
      <c r="F79" s="375">
        <f t="shared" si="1"/>
        <v>0</v>
      </c>
      <c r="G79" s="376">
        <f>+'[4]OTCHET'!G467+'[4]OTCHET'!G470</f>
        <v>0</v>
      </c>
      <c r="H79" s="377">
        <f>+'[4]OTCHET'!H467+'[4]OTCHET'!H470</f>
        <v>0</v>
      </c>
      <c r="I79" s="377">
        <f>+'[4]OTCHET'!I467+'[4]OTCHET'!I470</f>
        <v>0</v>
      </c>
      <c r="J79" s="378">
        <f>+'[4]OTCHET'!J467+'[4]OTCHET'!J470</f>
        <v>0</v>
      </c>
      <c r="K79" s="387"/>
      <c r="L79" s="387"/>
      <c r="M79" s="387"/>
      <c r="N79" s="196"/>
      <c r="O79" s="379" t="s">
        <v>129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130</v>
      </c>
      <c r="C80" s="374" t="s">
        <v>131</v>
      </c>
      <c r="D80" s="374"/>
      <c r="E80" s="375">
        <f>'[4]OTCHET'!E471</f>
        <v>0</v>
      </c>
      <c r="F80" s="375">
        <f t="shared" si="1"/>
        <v>0</v>
      </c>
      <c r="G80" s="376">
        <f>'[4]OTCHET'!G471</f>
        <v>0</v>
      </c>
      <c r="H80" s="377">
        <f>'[4]OTCHET'!H471</f>
        <v>0</v>
      </c>
      <c r="I80" s="377">
        <f>'[4]OTCHET'!I471</f>
        <v>0</v>
      </c>
      <c r="J80" s="378">
        <f>'[4]OTCHET'!J471</f>
        <v>0</v>
      </c>
      <c r="K80" s="387"/>
      <c r="L80" s="387"/>
      <c r="M80" s="387"/>
      <c r="N80" s="196"/>
      <c r="O80" s="379" t="s">
        <v>131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132</v>
      </c>
      <c r="C82" s="374" t="s">
        <v>133</v>
      </c>
      <c r="D82" s="374"/>
      <c r="E82" s="375">
        <f>+'[4]OTCHET'!E479</f>
        <v>0</v>
      </c>
      <c r="F82" s="375">
        <f t="shared" si="1"/>
        <v>0</v>
      </c>
      <c r="G82" s="376">
        <f>+'[4]OTCHET'!G479</f>
        <v>0</v>
      </c>
      <c r="H82" s="377">
        <f>+'[4]OTCHET'!H479</f>
        <v>0</v>
      </c>
      <c r="I82" s="377">
        <f>+'[4]OTCHET'!I479</f>
        <v>0</v>
      </c>
      <c r="J82" s="378">
        <f>+'[4]OTCHET'!J479</f>
        <v>0</v>
      </c>
      <c r="K82" s="387"/>
      <c r="L82" s="387"/>
      <c r="M82" s="387"/>
      <c r="N82" s="196"/>
      <c r="O82" s="379" t="s">
        <v>133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134</v>
      </c>
      <c r="C83" s="388" t="s">
        <v>135</v>
      </c>
      <c r="D83" s="388"/>
      <c r="E83" s="382">
        <f>+'[4]OTCHET'!E480</f>
        <v>0</v>
      </c>
      <c r="F83" s="382">
        <f t="shared" si="1"/>
        <v>0</v>
      </c>
      <c r="G83" s="383">
        <f>+'[4]OTCHET'!G480</f>
        <v>0</v>
      </c>
      <c r="H83" s="384">
        <f>+'[4]OTCHET'!H480</f>
        <v>0</v>
      </c>
      <c r="I83" s="384">
        <f>+'[4]OTCHET'!I480</f>
        <v>0</v>
      </c>
      <c r="J83" s="385">
        <f>+'[4]OTCHET'!J480</f>
        <v>0</v>
      </c>
      <c r="K83" s="387"/>
      <c r="L83" s="387"/>
      <c r="M83" s="387"/>
      <c r="N83" s="196"/>
      <c r="O83" s="386" t="s">
        <v>135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136</v>
      </c>
      <c r="C84" s="249" t="s">
        <v>137</v>
      </c>
      <c r="D84" s="248"/>
      <c r="E84" s="299">
        <f>'[4]OTCHET'!E535</f>
        <v>0</v>
      </c>
      <c r="F84" s="299">
        <f t="shared" si="1"/>
        <v>0</v>
      </c>
      <c r="G84" s="300">
        <f>'[4]OTCHET'!G535</f>
        <v>0</v>
      </c>
      <c r="H84" s="301">
        <f>'[4]OTCHET'!H535</f>
        <v>0</v>
      </c>
      <c r="I84" s="301">
        <f>'[4]OTCHET'!I535</f>
        <v>0</v>
      </c>
      <c r="J84" s="302">
        <f>'[4]OTCHET'!J535</f>
        <v>0</v>
      </c>
      <c r="K84" s="387"/>
      <c r="L84" s="387"/>
      <c r="M84" s="387"/>
      <c r="N84" s="196"/>
      <c r="O84" s="303" t="s">
        <v>137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138</v>
      </c>
      <c r="C85" s="262" t="s">
        <v>139</v>
      </c>
      <c r="D85" s="263"/>
      <c r="E85" s="304">
        <f>'[4]OTCHET'!E536</f>
        <v>0</v>
      </c>
      <c r="F85" s="304">
        <f t="shared" si="1"/>
        <v>0</v>
      </c>
      <c r="G85" s="305">
        <f>'[4]OTCHET'!G536</f>
        <v>0</v>
      </c>
      <c r="H85" s="306">
        <f>'[4]OTCHET'!H536</f>
        <v>0</v>
      </c>
      <c r="I85" s="306">
        <f>'[4]OTCHET'!I536</f>
        <v>0</v>
      </c>
      <c r="J85" s="307">
        <f>'[4]OTCHET'!J536</f>
        <v>0</v>
      </c>
      <c r="K85" s="387"/>
      <c r="L85" s="387"/>
      <c r="M85" s="387"/>
      <c r="N85" s="196"/>
      <c r="O85" s="308" t="s">
        <v>139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140</v>
      </c>
      <c r="C86" s="119" t="s">
        <v>141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141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142</v>
      </c>
      <c r="C87" s="366" t="s">
        <v>143</v>
      </c>
      <c r="D87" s="389"/>
      <c r="E87" s="367">
        <f>+'[4]OTCHET'!E503+'[4]OTCHET'!E512+'[4]OTCHET'!E516+'[4]OTCHET'!E543</f>
        <v>0</v>
      </c>
      <c r="F87" s="367">
        <f t="shared" si="1"/>
        <v>0</v>
      </c>
      <c r="G87" s="368">
        <f>+'[4]OTCHET'!G503+'[4]OTCHET'!G512+'[4]OTCHET'!G516+'[4]OTCHET'!G543</f>
        <v>0</v>
      </c>
      <c r="H87" s="369">
        <f>+'[4]OTCHET'!H503+'[4]OTCHET'!H512+'[4]OTCHET'!H516+'[4]OTCHET'!H543</f>
        <v>0</v>
      </c>
      <c r="I87" s="369">
        <f>+'[4]OTCHET'!I503+'[4]OTCHET'!I512+'[4]OTCHET'!I516+'[4]OTCHET'!I543</f>
        <v>0</v>
      </c>
      <c r="J87" s="370">
        <f>+'[4]OTCHET'!J503+'[4]OTCHET'!J512+'[4]OTCHET'!J516+'[4]OTCHET'!J543</f>
        <v>0</v>
      </c>
      <c r="K87" s="387"/>
      <c r="L87" s="387"/>
      <c r="M87" s="387"/>
      <c r="N87" s="196"/>
      <c r="O87" s="372" t="s">
        <v>143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144</v>
      </c>
      <c r="C88" s="388" t="s">
        <v>145</v>
      </c>
      <c r="D88" s="390"/>
      <c r="E88" s="382">
        <f>+'[4]OTCHET'!E521+'[4]OTCHET'!E524+'[4]OTCHET'!E544</f>
        <v>0</v>
      </c>
      <c r="F88" s="382">
        <f t="shared" si="1"/>
        <v>0</v>
      </c>
      <c r="G88" s="383">
        <f>+'[4]OTCHET'!G521+'[4]OTCHET'!G524+'[4]OTCHET'!G544</f>
        <v>0</v>
      </c>
      <c r="H88" s="384">
        <f>+'[4]OTCHET'!H521+'[4]OTCHET'!H524+'[4]OTCHET'!H544</f>
        <v>0</v>
      </c>
      <c r="I88" s="384">
        <f>+'[4]OTCHET'!I521+'[4]OTCHET'!I524+'[4]OTCHET'!I544</f>
        <v>0</v>
      </c>
      <c r="J88" s="385">
        <f>+'[4]OTCHET'!J521+'[4]OTCHET'!J524+'[4]OTCHET'!J544</f>
        <v>0</v>
      </c>
      <c r="K88" s="387"/>
      <c r="L88" s="387"/>
      <c r="M88" s="387"/>
      <c r="N88" s="196"/>
      <c r="O88" s="386" t="s">
        <v>145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146</v>
      </c>
      <c r="C89" s="249" t="s">
        <v>147</v>
      </c>
      <c r="D89" s="391"/>
      <c r="E89" s="299">
        <f>'[4]OTCHET'!E531</f>
        <v>0</v>
      </c>
      <c r="F89" s="299">
        <f aca="true" t="shared" si="12" ref="F89:F96">+G89+H89+I89+J89</f>
        <v>0</v>
      </c>
      <c r="G89" s="300">
        <f>'[4]OTCHET'!G531</f>
        <v>0</v>
      </c>
      <c r="H89" s="301">
        <f>'[4]OTCHET'!H531</f>
        <v>0</v>
      </c>
      <c r="I89" s="301">
        <f>'[4]OTCHET'!I531</f>
        <v>0</v>
      </c>
      <c r="J89" s="302">
        <f>'[4]OTCHET'!J531</f>
        <v>0</v>
      </c>
      <c r="K89" s="387"/>
      <c r="L89" s="387"/>
      <c r="M89" s="387"/>
      <c r="N89" s="196"/>
      <c r="O89" s="303" t="s">
        <v>147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148</v>
      </c>
      <c r="C90" s="262" t="s">
        <v>149</v>
      </c>
      <c r="D90" s="263"/>
      <c r="E90" s="304">
        <f>+'[4]OTCHET'!E567+'[4]OTCHET'!E568+'[4]OTCHET'!E569+'[4]OTCHET'!E570+'[4]OTCHET'!E571+'[4]OTCHET'!E572</f>
        <v>0</v>
      </c>
      <c r="F90" s="304">
        <f t="shared" si="12"/>
        <v>0</v>
      </c>
      <c r="G90" s="305">
        <f>+'[4]OTCHET'!G567+'[4]OTCHET'!G568+'[4]OTCHET'!G569+'[4]OTCHET'!G570+'[4]OTCHET'!G571+'[4]OTCHET'!G572</f>
        <v>0</v>
      </c>
      <c r="H90" s="306">
        <f>+'[4]OTCHET'!H567+'[4]OTCHET'!H568+'[4]OTCHET'!H569+'[4]OTCHET'!H570+'[4]OTCHET'!H571+'[4]OTCHET'!H572</f>
        <v>0</v>
      </c>
      <c r="I90" s="306">
        <f>+'[4]OTCHET'!I567+'[4]OTCHET'!I568+'[4]OTCHET'!I569+'[4]OTCHET'!I570+'[4]OTCHET'!I571+'[4]OTCHET'!I572</f>
        <v>0</v>
      </c>
      <c r="J90" s="307">
        <f>+'[4]OTCHET'!J567+'[4]OTCHET'!J568+'[4]OTCHET'!J569+'[4]OTCHET'!J570+'[4]OTCHET'!J571+'[4]OTCHET'!J572</f>
        <v>0</v>
      </c>
      <c r="K90" s="387"/>
      <c r="L90" s="387"/>
      <c r="M90" s="387"/>
      <c r="N90" s="196"/>
      <c r="O90" s="308" t="s">
        <v>149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150</v>
      </c>
      <c r="C91" s="392" t="s">
        <v>151</v>
      </c>
      <c r="D91" s="392"/>
      <c r="E91" s="168">
        <f>+'[4]OTCHET'!E573+'[4]OTCHET'!E574+'[4]OTCHET'!E575+'[4]OTCHET'!E576+'[4]OTCHET'!E577+'[4]OTCHET'!E578+'[4]OTCHET'!E579</f>
        <v>0</v>
      </c>
      <c r="F91" s="168">
        <f t="shared" si="12"/>
        <v>-2</v>
      </c>
      <c r="G91" s="169">
        <f>+'[4]OTCHET'!G573+'[4]OTCHET'!G574+'[4]OTCHET'!G575+'[4]OTCHET'!G576+'[4]OTCHET'!G577+'[4]OTCHET'!G578+'[4]OTCHET'!G579</f>
        <v>0</v>
      </c>
      <c r="H91" s="170">
        <f>+'[4]OTCHET'!H573+'[4]OTCHET'!H574+'[4]OTCHET'!H575+'[4]OTCHET'!H576+'[4]OTCHET'!H577+'[4]OTCHET'!H578+'[4]OTCHET'!H579</f>
        <v>0</v>
      </c>
      <c r="I91" s="170">
        <f>+'[4]OTCHET'!I573+'[4]OTCHET'!I574+'[4]OTCHET'!I575+'[4]OTCHET'!I576+'[4]OTCHET'!I577+'[4]OTCHET'!I578+'[4]OTCHET'!I579</f>
        <v>-2</v>
      </c>
      <c r="J91" s="171">
        <f>+'[4]OTCHET'!J573+'[4]OTCHET'!J574+'[4]OTCHET'!J575+'[4]OTCHET'!J576+'[4]OTCHET'!J577+'[4]OTCHET'!J578+'[4]OTCHET'!J579</f>
        <v>0</v>
      </c>
      <c r="K91" s="393"/>
      <c r="L91" s="393"/>
      <c r="M91" s="393"/>
      <c r="N91" s="196"/>
      <c r="O91" s="172" t="s">
        <v>151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152</v>
      </c>
      <c r="C92" s="262" t="s">
        <v>153</v>
      </c>
      <c r="D92" s="392"/>
      <c r="E92" s="168">
        <f>+'[4]OTCHET'!E580</f>
        <v>0</v>
      </c>
      <c r="F92" s="168">
        <f t="shared" si="12"/>
        <v>0</v>
      </c>
      <c r="G92" s="169">
        <f>+'[4]OTCHET'!G580</f>
        <v>0</v>
      </c>
      <c r="H92" s="170">
        <f>+'[4]OTCHET'!H580</f>
        <v>0</v>
      </c>
      <c r="I92" s="170">
        <f>+'[4]OTCHET'!I580</f>
        <v>0</v>
      </c>
      <c r="J92" s="171">
        <f>+'[4]OTCHET'!J580</f>
        <v>0</v>
      </c>
      <c r="K92" s="393"/>
      <c r="L92" s="393"/>
      <c r="M92" s="393"/>
      <c r="N92" s="196"/>
      <c r="O92" s="172" t="s">
        <v>153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154</v>
      </c>
      <c r="C93" s="262" t="s">
        <v>155</v>
      </c>
      <c r="D93" s="262"/>
      <c r="E93" s="168">
        <f>+'[4]OTCHET'!E587+'[4]OTCHET'!E588</f>
        <v>0</v>
      </c>
      <c r="F93" s="168">
        <f t="shared" si="12"/>
        <v>0</v>
      </c>
      <c r="G93" s="169">
        <f>+'[4]OTCHET'!G587+'[4]OTCHET'!G588</f>
        <v>0</v>
      </c>
      <c r="H93" s="170">
        <f>+'[4]OTCHET'!H587+'[4]OTCHET'!H588</f>
        <v>0</v>
      </c>
      <c r="I93" s="170">
        <f>+'[4]OTCHET'!I587+'[4]OTCHET'!I588</f>
        <v>0</v>
      </c>
      <c r="J93" s="171">
        <f>+'[4]OTCHET'!J587+'[4]OTCHET'!J588</f>
        <v>0</v>
      </c>
      <c r="K93" s="393"/>
      <c r="L93" s="393"/>
      <c r="M93" s="393"/>
      <c r="N93" s="196"/>
      <c r="O93" s="172" t="s">
        <v>155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156</v>
      </c>
      <c r="C94" s="392" t="s">
        <v>157</v>
      </c>
      <c r="D94" s="262"/>
      <c r="E94" s="168">
        <f>+'[4]OTCHET'!E589+'[4]OTCHET'!E590</f>
        <v>0</v>
      </c>
      <c r="F94" s="168">
        <f t="shared" si="12"/>
        <v>0</v>
      </c>
      <c r="G94" s="169">
        <f>+'[4]OTCHET'!G589+'[4]OTCHET'!G590</f>
        <v>0</v>
      </c>
      <c r="H94" s="170">
        <f>+'[4]OTCHET'!H589+'[4]OTCHET'!H590</f>
        <v>0</v>
      </c>
      <c r="I94" s="170">
        <f>+'[4]OTCHET'!I589+'[4]OTCHET'!I590</f>
        <v>0</v>
      </c>
      <c r="J94" s="171">
        <f>+'[4]OTCHET'!J589+'[4]OTCHET'!J590</f>
        <v>0</v>
      </c>
      <c r="K94" s="393"/>
      <c r="L94" s="393"/>
      <c r="M94" s="393"/>
      <c r="N94" s="196"/>
      <c r="O94" s="172" t="s">
        <v>157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158</v>
      </c>
      <c r="C95" s="119" t="s">
        <v>159</v>
      </c>
      <c r="D95" s="119"/>
      <c r="E95" s="120">
        <f>'[4]OTCHET'!E591</f>
        <v>0</v>
      </c>
      <c r="F95" s="120">
        <f t="shared" si="12"/>
        <v>0</v>
      </c>
      <c r="G95" s="121">
        <f>'[4]OTCHET'!G591</f>
        <v>0</v>
      </c>
      <c r="H95" s="122">
        <f>'[4]OTCHET'!H591</f>
        <v>0</v>
      </c>
      <c r="I95" s="122">
        <f>'[4]OTCHET'!I591</f>
        <v>0</v>
      </c>
      <c r="J95" s="123">
        <f>'[4]OTCHET'!J591</f>
        <v>0</v>
      </c>
      <c r="K95" s="393"/>
      <c r="L95" s="393"/>
      <c r="M95" s="393"/>
      <c r="N95" s="196"/>
      <c r="O95" s="125" t="s">
        <v>159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160</v>
      </c>
      <c r="C96" s="395" t="s">
        <v>161</v>
      </c>
      <c r="D96" s="395"/>
      <c r="E96" s="396">
        <f>+'[4]OTCHET'!E594</f>
        <v>0</v>
      </c>
      <c r="F96" s="396">
        <f t="shared" si="12"/>
        <v>0</v>
      </c>
      <c r="G96" s="397">
        <f>+'[4]OTCHET'!G594</f>
        <v>0</v>
      </c>
      <c r="H96" s="398">
        <f>+'[4]OTCHET'!H594</f>
        <v>0</v>
      </c>
      <c r="I96" s="398">
        <f>+'[4]OTCHET'!I594</f>
        <v>0</v>
      </c>
      <c r="J96" s="399">
        <f>+'[4]OTCHET'!J594</f>
        <v>0</v>
      </c>
      <c r="K96" s="400"/>
      <c r="L96" s="400"/>
      <c r="M96" s="400"/>
      <c r="N96" s="196"/>
      <c r="O96" s="401" t="s">
        <v>161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162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163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164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165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166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164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165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+'[4]OTCHET'!H605</f>
        <v>v.velinova@comdos.bg</v>
      </c>
      <c r="C107" s="421"/>
      <c r="D107" s="421"/>
      <c r="E107" s="426"/>
      <c r="F107" s="19"/>
      <c r="G107" s="427" t="str">
        <f>+'[4]OTCHET'!E605</f>
        <v>02/8004544</v>
      </c>
      <c r="H107" s="427" t="str">
        <f>+'[4]OTCHET'!F605</f>
        <v>02/8004502</v>
      </c>
      <c r="I107" s="428"/>
      <c r="J107" s="429">
        <f>+'[4]OTCHET'!B605</f>
        <v>44957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167</v>
      </c>
      <c r="C108" s="431"/>
      <c r="D108" s="431"/>
      <c r="E108" s="432"/>
      <c r="F108" s="432"/>
      <c r="G108" s="456" t="s">
        <v>168</v>
      </c>
      <c r="H108" s="456"/>
      <c r="I108" s="433"/>
      <c r="J108" s="434" t="s">
        <v>169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170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171</v>
      </c>
      <c r="C113" s="421"/>
      <c r="D113" s="421"/>
      <c r="E113" s="437"/>
      <c r="F113" s="437"/>
      <c r="G113" s="3"/>
      <c r="H113" s="439" t="s">
        <v>172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18" operator="notEqual" stopIfTrue="1">
      <formula>0</formula>
    </cfRule>
  </conditionalFormatting>
  <conditionalFormatting sqref="E105:J105">
    <cfRule type="cellIs" priority="20" dxfId="118" operator="notEqual" stopIfTrue="1">
      <formula>0</formula>
    </cfRule>
  </conditionalFormatting>
  <conditionalFormatting sqref="G107:H107 B107">
    <cfRule type="cellIs" priority="19" dxfId="119" operator="equal" stopIfTrue="1">
      <formula>0</formula>
    </cfRule>
  </conditionalFormatting>
  <conditionalFormatting sqref="I114 E110">
    <cfRule type="cellIs" priority="18" dxfId="120" operator="equal" stopIfTrue="1">
      <formula>0</formula>
    </cfRule>
  </conditionalFormatting>
  <conditionalFormatting sqref="J107">
    <cfRule type="cellIs" priority="17" dxfId="121" operator="equal" stopIfTrue="1">
      <formula>0</formula>
    </cfRule>
  </conditionalFormatting>
  <conditionalFormatting sqref="E114:F114">
    <cfRule type="cellIs" priority="16" dxfId="120" operator="equal" stopIfTrue="1">
      <formula>0</formula>
    </cfRule>
  </conditionalFormatting>
  <conditionalFormatting sqref="F15">
    <cfRule type="cellIs" priority="11" dxfId="122" operator="equal" stopIfTrue="1">
      <formula>"Чужди средства"</formula>
    </cfRule>
    <cfRule type="cellIs" priority="12" dxfId="123" operator="equal" stopIfTrue="1">
      <formula>"СЕС - ДМП"</formula>
    </cfRule>
    <cfRule type="cellIs" priority="13" dxfId="124" operator="equal" stopIfTrue="1">
      <formula>"СЕС - РА"</formula>
    </cfRule>
    <cfRule type="cellIs" priority="14" dxfId="125" operator="equal" stopIfTrue="1">
      <formula>"СЕС - ДЕС"</formula>
    </cfRule>
    <cfRule type="cellIs" priority="15" dxfId="126" operator="equal" stopIfTrue="1">
      <formula>"СЕС - КСФ"</formula>
    </cfRule>
  </conditionalFormatting>
  <conditionalFormatting sqref="B105">
    <cfRule type="cellIs" priority="10" dxfId="127" operator="notEqual" stopIfTrue="1">
      <formula>0</formula>
    </cfRule>
  </conditionalFormatting>
  <conditionalFormatting sqref="I11:J11">
    <cfRule type="cellIs" priority="6" dxfId="128" operator="between" stopIfTrue="1">
      <formula>1000000000000</formula>
      <formula>9999999999999990</formula>
    </cfRule>
    <cfRule type="cellIs" priority="7" dxfId="129" operator="between" stopIfTrue="1">
      <formula>10000000000</formula>
      <formula>999999999999</formula>
    </cfRule>
    <cfRule type="cellIs" priority="8" dxfId="130" operator="between" stopIfTrue="1">
      <formula>1000000</formula>
      <formula>99999999</formula>
    </cfRule>
    <cfRule type="cellIs" priority="9" dxfId="131" operator="between" stopIfTrue="1">
      <formula>100</formula>
      <formula>9999</formula>
    </cfRule>
  </conditionalFormatting>
  <conditionalFormatting sqref="E15">
    <cfRule type="cellIs" priority="1" dxfId="122" operator="equal" stopIfTrue="1">
      <formula>"Чужди средства"</formula>
    </cfRule>
    <cfRule type="cellIs" priority="2" dxfId="123" operator="equal" stopIfTrue="1">
      <formula>"СЕС - ДМП"</formula>
    </cfRule>
    <cfRule type="cellIs" priority="3" dxfId="124" operator="equal" stopIfTrue="1">
      <formula>"СЕС - РА"</formula>
    </cfRule>
    <cfRule type="cellIs" priority="4" dxfId="125" operator="equal" stopIfTrue="1">
      <formula>"СЕС - ДЕС"</formula>
    </cfRule>
    <cfRule type="cellIs" priority="5" dxfId="126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zoomScale="64" zoomScaleNormal="64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+'[5]OTCHET'!B9</f>
        <v>КРДОПБГДСРСБНА</v>
      </c>
      <c r="C11" s="22"/>
      <c r="D11" s="22"/>
      <c r="E11" s="23" t="s">
        <v>0</v>
      </c>
      <c r="F11" s="24">
        <f>'[5]OTCHET'!F9</f>
        <v>44957</v>
      </c>
      <c r="G11" s="25" t="s">
        <v>1</v>
      </c>
      <c r="H11" s="26">
        <f>+'[5]OTCHET'!H9</f>
        <v>175263817</v>
      </c>
      <c r="I11" s="448">
        <f>+'[5]OTCHET'!I9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+'[5]OTCHET'!B12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+'[5]OTCHET'!E12</f>
        <v>код по ЕБК:</v>
      </c>
      <c r="F13" s="36" t="str">
        <f>+'[5]OTCHET'!F12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+'[5]OTCHET'!E15</f>
        <v>33</v>
      </c>
      <c r="F15" s="41" t="str">
        <f>'[5]OTCHET'!F15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173</v>
      </c>
      <c r="F17" s="454" t="s">
        <v>174</v>
      </c>
      <c r="G17" s="58" t="s">
        <v>8</v>
      </c>
      <c r="H17" s="59"/>
      <c r="I17" s="60"/>
      <c r="J17" s="61"/>
      <c r="K17" s="62"/>
      <c r="L17" s="62"/>
      <c r="M17" s="62"/>
      <c r="N17" s="63"/>
      <c r="O17" s="64" t="s">
        <v>9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10</v>
      </c>
      <c r="C18" s="67"/>
      <c r="D18" s="67"/>
      <c r="E18" s="453"/>
      <c r="F18" s="455"/>
      <c r="G18" s="68" t="s">
        <v>11</v>
      </c>
      <c r="H18" s="69" t="s">
        <v>12</v>
      </c>
      <c r="I18" s="69" t="s">
        <v>13</v>
      </c>
      <c r="J18" s="70" t="s">
        <v>14</v>
      </c>
      <c r="K18" s="71" t="s">
        <v>15</v>
      </c>
      <c r="L18" s="71" t="s">
        <v>15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16</v>
      </c>
      <c r="C20" s="82"/>
      <c r="D20" s="82"/>
      <c r="E20" s="83" t="s">
        <v>17</v>
      </c>
      <c r="F20" s="83" t="s">
        <v>18</v>
      </c>
      <c r="G20" s="84" t="s">
        <v>19</v>
      </c>
      <c r="H20" s="85" t="s">
        <v>20</v>
      </c>
      <c r="I20" s="85" t="s">
        <v>21</v>
      </c>
      <c r="J20" s="86" t="s">
        <v>22</v>
      </c>
      <c r="K20" s="87" t="s">
        <v>23</v>
      </c>
      <c r="L20" s="87" t="s">
        <v>24</v>
      </c>
      <c r="M20" s="87" t="s">
        <v>24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25</v>
      </c>
      <c r="C22" s="100" t="s">
        <v>26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26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27</v>
      </c>
      <c r="C23" s="110" t="s">
        <v>28</v>
      </c>
      <c r="D23" s="110"/>
      <c r="E23" s="111">
        <f>'[5]OTCHET'!E22+'[5]OTCHET'!E28+'[5]OTCHET'!E33+'[5]OTCHET'!E39+'[5]OTCHET'!E47+'[5]OTCHET'!E52+'[5]OTCHET'!E58+'[5]OTCHET'!E61+'[5]OTCHET'!E64+'[5]OTCHET'!E65+'[5]OTCHET'!E72+'[5]OTCHET'!E73</f>
        <v>0</v>
      </c>
      <c r="F23" s="111">
        <f aca="true" t="shared" si="1" ref="F23:F88">+G23+H23+I23+J23</f>
        <v>0</v>
      </c>
      <c r="G23" s="112">
        <f>'[5]OTCHET'!G22+'[5]OTCHET'!G28+'[5]OTCHET'!G33+'[5]OTCHET'!G39+'[5]OTCHET'!G47+'[5]OTCHET'!G52+'[5]OTCHET'!G58+'[5]OTCHET'!G61+'[5]OTCHET'!G64+'[5]OTCHET'!G65+'[5]OTCHET'!G72+'[5]OTCHET'!G73</f>
        <v>0</v>
      </c>
      <c r="H23" s="113">
        <f>'[5]OTCHET'!H22+'[5]OTCHET'!H28+'[5]OTCHET'!H33+'[5]OTCHET'!H39+'[5]OTCHET'!H47+'[5]OTCHET'!H52+'[5]OTCHET'!H58+'[5]OTCHET'!H61+'[5]OTCHET'!H64+'[5]OTCHET'!H65+'[5]OTCHET'!H72+'[5]OTCHET'!H73</f>
        <v>0</v>
      </c>
      <c r="I23" s="113">
        <f>'[5]OTCHET'!I22+'[5]OTCHET'!I28+'[5]OTCHET'!I33+'[5]OTCHET'!I39+'[5]OTCHET'!I47+'[5]OTCHET'!I52+'[5]OTCHET'!I58+'[5]OTCHET'!I61+'[5]OTCHET'!I64+'[5]OTCHET'!I65+'[5]OTCHET'!I72+'[5]OTCHET'!I73</f>
        <v>0</v>
      </c>
      <c r="J23" s="114">
        <f>'[5]OTCHET'!J22+'[5]OTCHET'!J28+'[5]OTCHET'!J33+'[5]OTCHET'!J39+'[5]OTCHET'!J47+'[5]OTCHET'!J52+'[5]OTCHET'!J58+'[5]OTCHET'!J61+'[5]OTCHET'!J64+'[5]OTCHET'!J65+'[5]OTCHET'!J72+'[5]OTCHET'!J73</f>
        <v>0</v>
      </c>
      <c r="K23" s="115"/>
      <c r="L23" s="115"/>
      <c r="M23" s="115"/>
      <c r="N23" s="116"/>
      <c r="O23" s="117" t="s">
        <v>28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29</v>
      </c>
      <c r="C24" s="119" t="s">
        <v>30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30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31</v>
      </c>
      <c r="C25" s="126" t="s">
        <v>32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32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33</v>
      </c>
      <c r="C26" s="132" t="s">
        <v>34</v>
      </c>
      <c r="D26" s="132"/>
      <c r="E26" s="133">
        <f>'[5]OTCHET'!E74</f>
        <v>0</v>
      </c>
      <c r="F26" s="133">
        <f t="shared" si="1"/>
        <v>0</v>
      </c>
      <c r="G26" s="134">
        <f>'[5]OTCHET'!G74</f>
        <v>0</v>
      </c>
      <c r="H26" s="135">
        <f>'[5]OTCHET'!H74</f>
        <v>0</v>
      </c>
      <c r="I26" s="135">
        <f>'[5]OTCHET'!I74</f>
        <v>0</v>
      </c>
      <c r="J26" s="136">
        <f>'[5]OTCHET'!J74</f>
        <v>0</v>
      </c>
      <c r="K26" s="124"/>
      <c r="L26" s="124"/>
      <c r="M26" s="124"/>
      <c r="N26" s="116"/>
      <c r="O26" s="137" t="s">
        <v>34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35</v>
      </c>
      <c r="C27" s="139" t="s">
        <v>36</v>
      </c>
      <c r="D27" s="138"/>
      <c r="E27" s="140">
        <f>'[5]OTCHET'!E75</f>
        <v>0</v>
      </c>
      <c r="F27" s="140">
        <f t="shared" si="1"/>
        <v>0</v>
      </c>
      <c r="G27" s="141">
        <f>'[5]OTCHET'!G75</f>
        <v>0</v>
      </c>
      <c r="H27" s="142">
        <f>'[5]OTCHET'!H75</f>
        <v>0</v>
      </c>
      <c r="I27" s="142">
        <f>'[5]OTCHET'!I75</f>
        <v>0</v>
      </c>
      <c r="J27" s="143">
        <f>'[5]OTCHET'!J75</f>
        <v>0</v>
      </c>
      <c r="K27" s="144"/>
      <c r="L27" s="144"/>
      <c r="M27" s="144"/>
      <c r="N27" s="116"/>
      <c r="O27" s="145" t="s">
        <v>36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37</v>
      </c>
      <c r="C28" s="147" t="s">
        <v>38</v>
      </c>
      <c r="D28" s="146"/>
      <c r="E28" s="148">
        <f>'[5]OTCHET'!E77</f>
        <v>0</v>
      </c>
      <c r="F28" s="148">
        <f t="shared" si="1"/>
        <v>0</v>
      </c>
      <c r="G28" s="149">
        <f>'[5]OTCHET'!G77</f>
        <v>0</v>
      </c>
      <c r="H28" s="150">
        <f>'[5]OTCHET'!H77</f>
        <v>0</v>
      </c>
      <c r="I28" s="150">
        <f>'[5]OTCHET'!I77</f>
        <v>0</v>
      </c>
      <c r="J28" s="151">
        <f>'[5]OTCHET'!J77</f>
        <v>0</v>
      </c>
      <c r="K28" s="152"/>
      <c r="L28" s="152"/>
      <c r="M28" s="152"/>
      <c r="N28" s="116"/>
      <c r="O28" s="153" t="s">
        <v>38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39</v>
      </c>
      <c r="C29" s="155" t="s">
        <v>40</v>
      </c>
      <c r="D29" s="154"/>
      <c r="E29" s="156">
        <f>+'[5]OTCHET'!E78+'[5]OTCHET'!E79</f>
        <v>0</v>
      </c>
      <c r="F29" s="156">
        <f t="shared" si="1"/>
        <v>0</v>
      </c>
      <c r="G29" s="157">
        <f>+'[5]OTCHET'!G78+'[5]OTCHET'!G79</f>
        <v>0</v>
      </c>
      <c r="H29" s="158">
        <f>+'[5]OTCHET'!H78+'[5]OTCHET'!H79</f>
        <v>0</v>
      </c>
      <c r="I29" s="158">
        <f>+'[5]OTCHET'!I78+'[5]OTCHET'!I79</f>
        <v>0</v>
      </c>
      <c r="J29" s="159">
        <f>+'[5]OTCHET'!J78+'[5]OTCHET'!J79</f>
        <v>0</v>
      </c>
      <c r="K29" s="152"/>
      <c r="L29" s="152"/>
      <c r="M29" s="152"/>
      <c r="N29" s="116"/>
      <c r="O29" s="160" t="s">
        <v>40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41</v>
      </c>
      <c r="C30" s="161" t="s">
        <v>42</v>
      </c>
      <c r="D30" s="161"/>
      <c r="E30" s="162">
        <f>'[5]OTCHET'!E90+'[5]OTCHET'!E93+'[5]OTCHET'!E94</f>
        <v>0</v>
      </c>
      <c r="F30" s="162">
        <f t="shared" si="1"/>
        <v>0</v>
      </c>
      <c r="G30" s="163">
        <f>'[5]OTCHET'!G90+'[5]OTCHET'!G93+'[5]OTCHET'!G94</f>
        <v>0</v>
      </c>
      <c r="H30" s="164">
        <f>'[5]OTCHET'!H90+'[5]OTCHET'!H93+'[5]OTCHET'!H94</f>
        <v>0</v>
      </c>
      <c r="I30" s="164">
        <f>'[5]OTCHET'!I90+'[5]OTCHET'!I93+'[5]OTCHET'!I94</f>
        <v>0</v>
      </c>
      <c r="J30" s="165">
        <f>'[5]OTCHET'!J90+'[5]OTCHET'!J93+'[5]OTCHET'!J94</f>
        <v>0</v>
      </c>
      <c r="K30" s="152"/>
      <c r="L30" s="152"/>
      <c r="M30" s="152"/>
      <c r="N30" s="116"/>
      <c r="O30" s="166" t="s">
        <v>42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43</v>
      </c>
      <c r="C31" s="167" t="s">
        <v>44</v>
      </c>
      <c r="D31" s="167"/>
      <c r="E31" s="168">
        <f>'[5]OTCHET'!E106</f>
        <v>0</v>
      </c>
      <c r="F31" s="168">
        <f t="shared" si="1"/>
        <v>0</v>
      </c>
      <c r="G31" s="169">
        <f>'[5]OTCHET'!G106</f>
        <v>0</v>
      </c>
      <c r="H31" s="170">
        <f>'[5]OTCHET'!H106</f>
        <v>0</v>
      </c>
      <c r="I31" s="170">
        <f>'[5]OTCHET'!I106</f>
        <v>0</v>
      </c>
      <c r="J31" s="171">
        <f>'[5]OTCHET'!J106</f>
        <v>0</v>
      </c>
      <c r="K31" s="152"/>
      <c r="L31" s="152"/>
      <c r="M31" s="152"/>
      <c r="N31" s="116"/>
      <c r="O31" s="172" t="s">
        <v>44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45</v>
      </c>
      <c r="C32" s="167" t="s">
        <v>46</v>
      </c>
      <c r="D32" s="167"/>
      <c r="E32" s="168">
        <f>'[5]OTCHET'!E110+'[5]OTCHET'!E119+'[5]OTCHET'!E135+'[5]OTCHET'!E136</f>
        <v>0</v>
      </c>
      <c r="F32" s="168">
        <f t="shared" si="1"/>
        <v>0</v>
      </c>
      <c r="G32" s="169">
        <f>'[5]OTCHET'!G110+'[5]OTCHET'!G119+'[5]OTCHET'!G135+'[5]OTCHET'!G136</f>
        <v>0</v>
      </c>
      <c r="H32" s="170">
        <f>'[5]OTCHET'!H110+'[5]OTCHET'!H119+'[5]OTCHET'!H135+'[5]OTCHET'!H136</f>
        <v>0</v>
      </c>
      <c r="I32" s="170">
        <f>'[5]OTCHET'!I110+'[5]OTCHET'!I119+'[5]OTCHET'!I135+'[5]OTCHET'!I136</f>
        <v>0</v>
      </c>
      <c r="J32" s="171">
        <f>'[5]OTCHET'!J110+'[5]OTCHET'!J119+'[5]OTCHET'!J135+'[5]OTCHET'!J136</f>
        <v>0</v>
      </c>
      <c r="K32" s="173"/>
      <c r="L32" s="173"/>
      <c r="M32" s="173"/>
      <c r="N32" s="116"/>
      <c r="O32" s="172" t="s">
        <v>46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47</v>
      </c>
      <c r="C33" s="175" t="s">
        <v>48</v>
      </c>
      <c r="D33" s="174"/>
      <c r="E33" s="120">
        <f>'[5]OTCHET'!E123</f>
        <v>0</v>
      </c>
      <c r="F33" s="120">
        <f t="shared" si="1"/>
        <v>0</v>
      </c>
      <c r="G33" s="121">
        <f>'[5]OTCHET'!G123</f>
        <v>0</v>
      </c>
      <c r="H33" s="122">
        <f>'[5]OTCHET'!H123</f>
        <v>0</v>
      </c>
      <c r="I33" s="122">
        <f>'[5]OTCHET'!I123</f>
        <v>0</v>
      </c>
      <c r="J33" s="123">
        <f>'[5]OTCHET'!J123</f>
        <v>0</v>
      </c>
      <c r="K33" s="173"/>
      <c r="L33" s="173"/>
      <c r="M33" s="173"/>
      <c r="N33" s="116"/>
      <c r="O33" s="125" t="s">
        <v>48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 thickBot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 thickBot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49</v>
      </c>
      <c r="C36" s="190" t="s">
        <v>50</v>
      </c>
      <c r="D36" s="190"/>
      <c r="E36" s="191">
        <f>+'[5]OTCHET'!E137</f>
        <v>0</v>
      </c>
      <c r="F36" s="191">
        <f t="shared" si="1"/>
        <v>0</v>
      </c>
      <c r="G36" s="192">
        <f>+'[5]OTCHET'!G137</f>
        <v>0</v>
      </c>
      <c r="H36" s="193">
        <f>+'[5]OTCHET'!H137</f>
        <v>0</v>
      </c>
      <c r="I36" s="193">
        <f>+'[5]OTCHET'!I137</f>
        <v>0</v>
      </c>
      <c r="J36" s="194">
        <f>+'[5]OTCHET'!J137</f>
        <v>0</v>
      </c>
      <c r="K36" s="195"/>
      <c r="L36" s="195"/>
      <c r="M36" s="195"/>
      <c r="N36" s="196"/>
      <c r="O36" s="197" t="s">
        <v>50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51</v>
      </c>
      <c r="C37" s="198" t="s">
        <v>52</v>
      </c>
      <c r="D37" s="198"/>
      <c r="E37" s="199">
        <f>'[5]OTCHET'!E140+'[5]OTCHET'!E149+'[5]OTCHET'!E158</f>
        <v>0</v>
      </c>
      <c r="F37" s="199">
        <f t="shared" si="1"/>
        <v>0</v>
      </c>
      <c r="G37" s="200">
        <f>'[5]OTCHET'!G140+'[5]OTCHET'!G149+'[5]OTCHET'!G158</f>
        <v>0</v>
      </c>
      <c r="H37" s="201">
        <f>'[5]OTCHET'!H140+'[5]OTCHET'!H149+'[5]OTCHET'!H158</f>
        <v>0</v>
      </c>
      <c r="I37" s="201">
        <f>'[5]OTCHET'!I140+'[5]OTCHET'!I149+'[5]OTCHET'!I158</f>
        <v>0</v>
      </c>
      <c r="J37" s="202">
        <f>'[5]OTCHET'!J140+'[5]OTCHET'!J149+'[5]OTCHET'!J158</f>
        <v>0</v>
      </c>
      <c r="K37" s="203"/>
      <c r="L37" s="203"/>
      <c r="M37" s="203"/>
      <c r="N37" s="196"/>
      <c r="O37" s="204" t="s">
        <v>52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53</v>
      </c>
      <c r="C38" s="207" t="s">
        <v>54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54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55</v>
      </c>
      <c r="C39" s="220" t="s">
        <v>56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57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58</v>
      </c>
      <c r="C40" s="227" t="s">
        <v>56</v>
      </c>
      <c r="D40" s="228"/>
      <c r="E40" s="229">
        <f>'[5]OTCHET'!E187</f>
        <v>0</v>
      </c>
      <c r="F40" s="229">
        <f t="shared" si="1"/>
        <v>0</v>
      </c>
      <c r="G40" s="230">
        <f>'[5]OTCHET'!G187</f>
        <v>0</v>
      </c>
      <c r="H40" s="231">
        <f>'[5]OTCHET'!H187</f>
        <v>0</v>
      </c>
      <c r="I40" s="231">
        <f>'[5]OTCHET'!I187</f>
        <v>0</v>
      </c>
      <c r="J40" s="232">
        <f>'[5]OTCHET'!J187</f>
        <v>0</v>
      </c>
      <c r="K40" s="124"/>
      <c r="L40" s="124"/>
      <c r="M40" s="124"/>
      <c r="N40" s="225"/>
      <c r="O40" s="233" t="s">
        <v>56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59</v>
      </c>
      <c r="C41" s="235" t="s">
        <v>60</v>
      </c>
      <c r="D41" s="236"/>
      <c r="E41" s="237">
        <f>'[5]OTCHET'!E190</f>
        <v>0</v>
      </c>
      <c r="F41" s="237">
        <f t="shared" si="1"/>
        <v>0</v>
      </c>
      <c r="G41" s="238">
        <f>'[5]OTCHET'!G190</f>
        <v>0</v>
      </c>
      <c r="H41" s="239">
        <f>'[5]OTCHET'!H190</f>
        <v>0</v>
      </c>
      <c r="I41" s="239">
        <f>'[5]OTCHET'!I190</f>
        <v>0</v>
      </c>
      <c r="J41" s="240">
        <f>'[5]OTCHET'!J190</f>
        <v>0</v>
      </c>
      <c r="K41" s="152"/>
      <c r="L41" s="152"/>
      <c r="M41" s="152"/>
      <c r="N41" s="225"/>
      <c r="O41" s="172" t="s">
        <v>60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61</v>
      </c>
      <c r="C42" s="242" t="s">
        <v>62</v>
      </c>
      <c r="D42" s="243"/>
      <c r="E42" s="244">
        <f>+'[5]OTCHET'!E196+'[5]OTCHET'!E204</f>
        <v>0</v>
      </c>
      <c r="F42" s="244">
        <f t="shared" si="1"/>
        <v>0</v>
      </c>
      <c r="G42" s="245">
        <f>+'[5]OTCHET'!G196+'[5]OTCHET'!G204</f>
        <v>0</v>
      </c>
      <c r="H42" s="246">
        <f>+'[5]OTCHET'!H196+'[5]OTCHET'!H204</f>
        <v>0</v>
      </c>
      <c r="I42" s="246">
        <f>+'[5]OTCHET'!I196+'[5]OTCHET'!I204</f>
        <v>0</v>
      </c>
      <c r="J42" s="247">
        <f>+'[5]OTCHET'!J196+'[5]OTCHET'!J204</f>
        <v>0</v>
      </c>
      <c r="K42" s="152"/>
      <c r="L42" s="152"/>
      <c r="M42" s="152"/>
      <c r="N42" s="225"/>
      <c r="O42" s="172" t="s">
        <v>62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63</v>
      </c>
      <c r="C43" s="249" t="s">
        <v>64</v>
      </c>
      <c r="D43" s="248"/>
      <c r="E43" s="250">
        <f>+'[5]OTCHET'!E205+'[5]OTCHET'!E223+'[5]OTCHET'!E271</f>
        <v>0</v>
      </c>
      <c r="F43" s="250">
        <f t="shared" si="1"/>
        <v>0</v>
      </c>
      <c r="G43" s="251">
        <f>+'[5]OTCHET'!G205+'[5]OTCHET'!G223+'[5]OTCHET'!G271</f>
        <v>0</v>
      </c>
      <c r="H43" s="252">
        <f>+'[5]OTCHET'!H205+'[5]OTCHET'!H223+'[5]OTCHET'!H271</f>
        <v>0</v>
      </c>
      <c r="I43" s="252">
        <f>+'[5]OTCHET'!I205+'[5]OTCHET'!I223+'[5]OTCHET'!I271</f>
        <v>0</v>
      </c>
      <c r="J43" s="253">
        <f>+'[5]OTCHET'!J205+'[5]OTCHET'!J223+'[5]OTCHET'!J271</f>
        <v>0</v>
      </c>
      <c r="K43" s="152"/>
      <c r="L43" s="152"/>
      <c r="M43" s="152"/>
      <c r="N43" s="225"/>
      <c r="O43" s="172" t="s">
        <v>64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65</v>
      </c>
      <c r="C44" s="119" t="s">
        <v>66</v>
      </c>
      <c r="D44" s="254"/>
      <c r="E44" s="120">
        <f>+'[5]OTCHET'!E227+'[5]OTCHET'!E233+'[5]OTCHET'!E236+'[5]OTCHET'!E237+'[5]OTCHET'!E238+'[5]OTCHET'!E239+'[5]OTCHET'!E240</f>
        <v>0</v>
      </c>
      <c r="F44" s="120">
        <f t="shared" si="1"/>
        <v>0</v>
      </c>
      <c r="G44" s="121">
        <f>+'[5]OTCHET'!G227+'[5]OTCHET'!G233+'[5]OTCHET'!G236+'[5]OTCHET'!G237+'[5]OTCHET'!G238+'[5]OTCHET'!G239+'[5]OTCHET'!G240</f>
        <v>0</v>
      </c>
      <c r="H44" s="122">
        <f>+'[5]OTCHET'!H227+'[5]OTCHET'!H233+'[5]OTCHET'!H236+'[5]OTCHET'!H237+'[5]OTCHET'!H238+'[5]OTCHET'!H239+'[5]OTCHET'!H240</f>
        <v>0</v>
      </c>
      <c r="I44" s="122">
        <f>+'[5]OTCHET'!I227+'[5]OTCHET'!I233+'[5]OTCHET'!I236+'[5]OTCHET'!I237+'[5]OTCHET'!I238+'[5]OTCHET'!I239+'[5]OTCHET'!I240</f>
        <v>0</v>
      </c>
      <c r="J44" s="123">
        <f>+'[5]OTCHET'!J227+'[5]OTCHET'!J233+'[5]OTCHET'!J236+'[5]OTCHET'!J237+'[5]OTCHET'!J238+'[5]OTCHET'!J239+'[5]OTCHET'!J240</f>
        <v>0</v>
      </c>
      <c r="K44" s="152"/>
      <c r="L44" s="152"/>
      <c r="M44" s="152"/>
      <c r="N44" s="225"/>
      <c r="O44" s="125" t="s">
        <v>66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67</v>
      </c>
      <c r="C45" s="255" t="s">
        <v>68</v>
      </c>
      <c r="D45" s="255"/>
      <c r="E45" s="256">
        <f>+'[5]OTCHET'!E236+'[5]OTCHET'!E237+'[5]OTCHET'!E238+'[5]OTCHET'!E239+'[5]OTCHET'!E243+'[5]OTCHET'!E244+'[5]OTCHET'!E248</f>
        <v>0</v>
      </c>
      <c r="F45" s="256">
        <f t="shared" si="1"/>
        <v>0</v>
      </c>
      <c r="G45" s="257">
        <f>+'[5]OTCHET'!G236+'[5]OTCHET'!G237+'[5]OTCHET'!G238+'[5]OTCHET'!G239+'[5]OTCHET'!G243+'[5]OTCHET'!G244+'[5]OTCHET'!G248</f>
        <v>0</v>
      </c>
      <c r="H45" s="258">
        <f>+'[5]OTCHET'!H236+'[5]OTCHET'!H237+'[5]OTCHET'!H238+'[5]OTCHET'!H239+'[5]OTCHET'!H243+'[5]OTCHET'!H244+'[5]OTCHET'!H248</f>
        <v>0</v>
      </c>
      <c r="I45" s="259">
        <f>+'[5]OTCHET'!I236+'[5]OTCHET'!I237+'[5]OTCHET'!I238+'[5]OTCHET'!I239+'[5]OTCHET'!I243+'[5]OTCHET'!I244+'[5]OTCHET'!I248</f>
        <v>0</v>
      </c>
      <c r="J45" s="260">
        <f>+'[5]OTCHET'!J236+'[5]OTCHET'!J237+'[5]OTCHET'!J238+'[5]OTCHET'!J239+'[5]OTCHET'!J243+'[5]OTCHET'!J244+'[5]OTCHET'!J248</f>
        <v>0</v>
      </c>
      <c r="K45" s="152"/>
      <c r="L45" s="152"/>
      <c r="M45" s="152"/>
      <c r="N45" s="225"/>
      <c r="O45" s="261" t="s">
        <v>68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69</v>
      </c>
      <c r="C46" s="249" t="s">
        <v>70</v>
      </c>
      <c r="D46" s="248"/>
      <c r="E46" s="250">
        <f>+'[5]OTCHET'!E255+'[5]OTCHET'!E256+'[5]OTCHET'!E257+'[5]OTCHET'!E258</f>
        <v>0</v>
      </c>
      <c r="F46" s="250">
        <f t="shared" si="1"/>
        <v>0</v>
      </c>
      <c r="G46" s="251">
        <f>+'[5]OTCHET'!G255+'[5]OTCHET'!G256+'[5]OTCHET'!G257+'[5]OTCHET'!G258</f>
        <v>0</v>
      </c>
      <c r="H46" s="252">
        <f>+'[5]OTCHET'!H255+'[5]OTCHET'!H256+'[5]OTCHET'!H257+'[5]OTCHET'!H258</f>
        <v>0</v>
      </c>
      <c r="I46" s="252">
        <f>+'[5]OTCHET'!I255+'[5]OTCHET'!I256+'[5]OTCHET'!I257+'[5]OTCHET'!I258</f>
        <v>0</v>
      </c>
      <c r="J46" s="253">
        <f>+'[5]OTCHET'!J255+'[5]OTCHET'!J256+'[5]OTCHET'!J257+'[5]OTCHET'!J258</f>
        <v>0</v>
      </c>
      <c r="K46" s="152"/>
      <c r="L46" s="152"/>
      <c r="M46" s="152"/>
      <c r="N46" s="225"/>
      <c r="O46" s="233" t="s">
        <v>70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71</v>
      </c>
      <c r="C47" s="255" t="s">
        <v>72</v>
      </c>
      <c r="D47" s="255"/>
      <c r="E47" s="256">
        <f>+'[5]OTCHET'!E256</f>
        <v>0</v>
      </c>
      <c r="F47" s="256">
        <f t="shared" si="1"/>
        <v>0</v>
      </c>
      <c r="G47" s="257">
        <f>+'[5]OTCHET'!G256</f>
        <v>0</v>
      </c>
      <c r="H47" s="258">
        <f>+'[5]OTCHET'!H256</f>
        <v>0</v>
      </c>
      <c r="I47" s="259">
        <f>+'[5]OTCHET'!I256</f>
        <v>0</v>
      </c>
      <c r="J47" s="260">
        <f>+'[5]OTCHET'!J256</f>
        <v>0</v>
      </c>
      <c r="K47" s="152"/>
      <c r="L47" s="152"/>
      <c r="M47" s="152"/>
      <c r="N47" s="225"/>
      <c r="O47" s="261" t="s">
        <v>72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73</v>
      </c>
      <c r="C48" s="262" t="s">
        <v>74</v>
      </c>
      <c r="D48" s="263"/>
      <c r="E48" s="168">
        <f>+'[5]OTCHET'!E265+'[5]OTCHET'!E269+'[5]OTCHET'!E270</f>
        <v>0</v>
      </c>
      <c r="F48" s="168">
        <f t="shared" si="1"/>
        <v>0</v>
      </c>
      <c r="G48" s="163">
        <f>+'[5]OTCHET'!G265+'[5]OTCHET'!G269+'[5]OTCHET'!G270</f>
        <v>0</v>
      </c>
      <c r="H48" s="164">
        <f>+'[5]OTCHET'!H265+'[5]OTCHET'!H269+'[5]OTCHET'!H270</f>
        <v>0</v>
      </c>
      <c r="I48" s="164">
        <f>+'[5]OTCHET'!I265+'[5]OTCHET'!I269+'[5]OTCHET'!I270</f>
        <v>0</v>
      </c>
      <c r="J48" s="165">
        <f>+'[5]OTCHET'!J265+'[5]OTCHET'!J269+'[5]OTCHET'!J270</f>
        <v>0</v>
      </c>
      <c r="K48" s="152"/>
      <c r="L48" s="152"/>
      <c r="M48" s="152"/>
      <c r="N48" s="225"/>
      <c r="O48" s="172" t="s">
        <v>75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76</v>
      </c>
      <c r="C49" s="262" t="s">
        <v>77</v>
      </c>
      <c r="D49" s="263"/>
      <c r="E49" s="168">
        <f>'[5]OTCHET'!E275+'[5]OTCHET'!E276+'[5]OTCHET'!E284+'[5]OTCHET'!E287</f>
        <v>0</v>
      </c>
      <c r="F49" s="168">
        <f t="shared" si="1"/>
        <v>0</v>
      </c>
      <c r="G49" s="169">
        <f>'[5]OTCHET'!G275+'[5]OTCHET'!G276+'[5]OTCHET'!G284+'[5]OTCHET'!G287</f>
        <v>0</v>
      </c>
      <c r="H49" s="170">
        <f>'[5]OTCHET'!H275+'[5]OTCHET'!H276+'[5]OTCHET'!H284+'[5]OTCHET'!H287</f>
        <v>0</v>
      </c>
      <c r="I49" s="170">
        <f>'[5]OTCHET'!I275+'[5]OTCHET'!I276+'[5]OTCHET'!I284+'[5]OTCHET'!I287</f>
        <v>0</v>
      </c>
      <c r="J49" s="171">
        <f>'[5]OTCHET'!J275+'[5]OTCHET'!J276+'[5]OTCHET'!J284+'[5]OTCHET'!J287</f>
        <v>0</v>
      </c>
      <c r="K49" s="152"/>
      <c r="L49" s="152"/>
      <c r="M49" s="152"/>
      <c r="N49" s="225"/>
      <c r="O49" s="172" t="s">
        <v>77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78</v>
      </c>
      <c r="C50" s="262" t="s">
        <v>79</v>
      </c>
      <c r="D50" s="262"/>
      <c r="E50" s="168">
        <f>+'[5]OTCHET'!E288</f>
        <v>0</v>
      </c>
      <c r="F50" s="168">
        <f t="shared" si="1"/>
        <v>0</v>
      </c>
      <c r="G50" s="169">
        <f>+'[5]OTCHET'!G288</f>
        <v>0</v>
      </c>
      <c r="H50" s="170">
        <f>+'[5]OTCHET'!H288</f>
        <v>0</v>
      </c>
      <c r="I50" s="170">
        <f>+'[5]OTCHET'!I288</f>
        <v>0</v>
      </c>
      <c r="J50" s="171">
        <f>+'[5]OTCHET'!J288</f>
        <v>0</v>
      </c>
      <c r="K50" s="152"/>
      <c r="L50" s="152"/>
      <c r="M50" s="152"/>
      <c r="N50" s="225"/>
      <c r="O50" s="172" t="s">
        <v>79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80</v>
      </c>
      <c r="C51" s="264" t="s">
        <v>81</v>
      </c>
      <c r="D51" s="119"/>
      <c r="E51" s="120">
        <f>+'[5]OTCHET'!E272</f>
        <v>0</v>
      </c>
      <c r="F51" s="120">
        <f>+G51+H51+I51+J51</f>
        <v>0</v>
      </c>
      <c r="G51" s="121">
        <f>+'[5]OTCHET'!G272</f>
        <v>0</v>
      </c>
      <c r="H51" s="122">
        <f>+'[5]OTCHET'!H272</f>
        <v>0</v>
      </c>
      <c r="I51" s="122">
        <f>+'[5]OTCHET'!I272</f>
        <v>0</v>
      </c>
      <c r="J51" s="123">
        <f>+'[5]OTCHET'!J272</f>
        <v>0</v>
      </c>
      <c r="K51" s="152"/>
      <c r="L51" s="152"/>
      <c r="M51" s="152"/>
      <c r="N51" s="225"/>
      <c r="O51" s="172" t="s">
        <v>82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83</v>
      </c>
      <c r="C52" s="264" t="s">
        <v>81</v>
      </c>
      <c r="D52" s="119"/>
      <c r="E52" s="120">
        <f>+'[5]OTCHET'!E293</f>
        <v>0</v>
      </c>
      <c r="F52" s="120">
        <f t="shared" si="1"/>
        <v>0</v>
      </c>
      <c r="G52" s="121">
        <f>+'[5]OTCHET'!G293</f>
        <v>0</v>
      </c>
      <c r="H52" s="122">
        <f>+'[5]OTCHET'!H293</f>
        <v>0</v>
      </c>
      <c r="I52" s="122">
        <f>+'[5]OTCHET'!I293</f>
        <v>0</v>
      </c>
      <c r="J52" s="123">
        <f>+'[5]OTCHET'!J293</f>
        <v>0</v>
      </c>
      <c r="K52" s="152"/>
      <c r="L52" s="152"/>
      <c r="M52" s="152"/>
      <c r="N52" s="225"/>
      <c r="O52" s="125" t="s">
        <v>81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84</v>
      </c>
      <c r="C53" s="265" t="s">
        <v>85</v>
      </c>
      <c r="D53" s="266"/>
      <c r="E53" s="267">
        <f>'[5]OTCHET'!E294</f>
        <v>0</v>
      </c>
      <c r="F53" s="267">
        <f t="shared" si="1"/>
        <v>0</v>
      </c>
      <c r="G53" s="268">
        <f>'[5]OTCHET'!G294</f>
        <v>0</v>
      </c>
      <c r="H53" s="269">
        <f>'[5]OTCHET'!H294</f>
        <v>0</v>
      </c>
      <c r="I53" s="269">
        <f>'[5]OTCHET'!I294</f>
        <v>0</v>
      </c>
      <c r="J53" s="270">
        <f>'[5]OTCHET'!J294</f>
        <v>0</v>
      </c>
      <c r="K53" s="173"/>
      <c r="L53" s="173"/>
      <c r="M53" s="173"/>
      <c r="N53" s="225"/>
      <c r="O53" s="271" t="s">
        <v>85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86</v>
      </c>
      <c r="C54" s="273" t="s">
        <v>87</v>
      </c>
      <c r="D54" s="274"/>
      <c r="E54" s="275">
        <f>'[5]OTCHET'!E296</f>
        <v>0</v>
      </c>
      <c r="F54" s="275">
        <f t="shared" si="1"/>
        <v>0</v>
      </c>
      <c r="G54" s="276">
        <f>'[5]OTCHET'!G296</f>
        <v>0</v>
      </c>
      <c r="H54" s="277">
        <f>'[5]OTCHET'!H296</f>
        <v>0</v>
      </c>
      <c r="I54" s="277">
        <f>'[5]OTCHET'!I296</f>
        <v>0</v>
      </c>
      <c r="J54" s="278">
        <f>'[5]OTCHET'!J296</f>
        <v>0</v>
      </c>
      <c r="K54" s="279"/>
      <c r="L54" s="279"/>
      <c r="M54" s="280"/>
      <c r="N54" s="225"/>
      <c r="O54" s="281" t="s">
        <v>87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88</v>
      </c>
      <c r="C55" s="176" t="s">
        <v>89</v>
      </c>
      <c r="D55" s="283"/>
      <c r="E55" s="284">
        <f>+'[5]OTCHET'!E297</f>
        <v>0</v>
      </c>
      <c r="F55" s="284">
        <f t="shared" si="1"/>
        <v>0</v>
      </c>
      <c r="G55" s="285">
        <f>+'[5]OTCHET'!G297</f>
        <v>0</v>
      </c>
      <c r="H55" s="286">
        <f>+'[5]OTCHET'!H297</f>
        <v>0</v>
      </c>
      <c r="I55" s="286">
        <f>+'[5]OTCHET'!I297</f>
        <v>0</v>
      </c>
      <c r="J55" s="287">
        <f>+'[5]OTCHET'!J297</f>
        <v>0</v>
      </c>
      <c r="K55" s="288"/>
      <c r="L55" s="288"/>
      <c r="M55" s="289"/>
      <c r="N55" s="196"/>
      <c r="O55" s="290" t="s">
        <v>89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90</v>
      </c>
      <c r="C56" s="292" t="s">
        <v>91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91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92</v>
      </c>
      <c r="C57" s="249" t="s">
        <v>93</v>
      </c>
      <c r="D57" s="248"/>
      <c r="E57" s="299">
        <f>+'[5]OTCHET'!E361+'[5]OTCHET'!E375+'[5]OTCHET'!E388</f>
        <v>0</v>
      </c>
      <c r="F57" s="299">
        <f t="shared" si="1"/>
        <v>0</v>
      </c>
      <c r="G57" s="300">
        <f>+'[5]OTCHET'!G361+'[5]OTCHET'!G375+'[5]OTCHET'!G388</f>
        <v>0</v>
      </c>
      <c r="H57" s="301">
        <f>+'[5]OTCHET'!H361+'[5]OTCHET'!H375+'[5]OTCHET'!H388</f>
        <v>0</v>
      </c>
      <c r="I57" s="301">
        <f>+'[5]OTCHET'!I361+'[5]OTCHET'!I375+'[5]OTCHET'!I388</f>
        <v>0</v>
      </c>
      <c r="J57" s="302">
        <f>+'[5]OTCHET'!J361+'[5]OTCHET'!J375+'[5]OTCHET'!J388</f>
        <v>0</v>
      </c>
      <c r="K57" s="289"/>
      <c r="L57" s="289"/>
      <c r="M57" s="289"/>
      <c r="N57" s="196"/>
      <c r="O57" s="303" t="s">
        <v>93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94</v>
      </c>
      <c r="C58" s="262" t="s">
        <v>95</v>
      </c>
      <c r="D58" s="263"/>
      <c r="E58" s="304">
        <f>+'[5]OTCHET'!E383+'[5]OTCHET'!E391+'[5]OTCHET'!E396+'[5]OTCHET'!E399+'[5]OTCHET'!E402+'[5]OTCHET'!E405+'[5]OTCHET'!E406+'[5]OTCHET'!E409+'[5]OTCHET'!E422+'[5]OTCHET'!E423+'[5]OTCHET'!E424+'[5]OTCHET'!E425+'[5]OTCHET'!E426</f>
        <v>0</v>
      </c>
      <c r="F58" s="304">
        <f t="shared" si="1"/>
        <v>0</v>
      </c>
      <c r="G58" s="305">
        <f>+'[5]OTCHET'!G383+'[5]OTCHET'!G391+'[5]OTCHET'!G396+'[5]OTCHET'!G399+'[5]OTCHET'!G402+'[5]OTCHET'!G405+'[5]OTCHET'!G406+'[5]OTCHET'!G409+'[5]OTCHET'!G422+'[5]OTCHET'!G423+'[5]OTCHET'!G424+'[5]OTCHET'!G425+'[5]OTCHET'!G426</f>
        <v>0</v>
      </c>
      <c r="H58" s="306">
        <f>+'[5]OTCHET'!H383+'[5]OTCHET'!H391+'[5]OTCHET'!H396+'[5]OTCHET'!H399+'[5]OTCHET'!H402+'[5]OTCHET'!H405+'[5]OTCHET'!H406+'[5]OTCHET'!H409+'[5]OTCHET'!H422+'[5]OTCHET'!H423+'[5]OTCHET'!H424+'[5]OTCHET'!H425+'[5]OTCHET'!H426</f>
        <v>0</v>
      </c>
      <c r="I58" s="306">
        <f>+'[5]OTCHET'!I383+'[5]OTCHET'!I391+'[5]OTCHET'!I396+'[5]OTCHET'!I399+'[5]OTCHET'!I402+'[5]OTCHET'!I405+'[5]OTCHET'!I406+'[5]OTCHET'!I409+'[5]OTCHET'!I422+'[5]OTCHET'!I423+'[5]OTCHET'!I424+'[5]OTCHET'!I425+'[5]OTCHET'!I426</f>
        <v>0</v>
      </c>
      <c r="J58" s="307">
        <f>+'[5]OTCHET'!J383+'[5]OTCHET'!J391+'[5]OTCHET'!J396+'[5]OTCHET'!J399+'[5]OTCHET'!J402+'[5]OTCHET'!J405+'[5]OTCHET'!J406+'[5]OTCHET'!J409+'[5]OTCHET'!J422+'[5]OTCHET'!J423+'[5]OTCHET'!J424+'[5]OTCHET'!J425+'[5]OTCHET'!J426</f>
        <v>0</v>
      </c>
      <c r="K58" s="289"/>
      <c r="L58" s="289"/>
      <c r="M58" s="289"/>
      <c r="N58" s="196"/>
      <c r="O58" s="308" t="s">
        <v>95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96</v>
      </c>
      <c r="C59" s="119" t="s">
        <v>97</v>
      </c>
      <c r="D59" s="254"/>
      <c r="E59" s="309">
        <f>+'[5]OTCHET'!E422+'[5]OTCHET'!E423+'[5]OTCHET'!E424+'[5]OTCHET'!E425+'[5]OTCHET'!E426</f>
        <v>0</v>
      </c>
      <c r="F59" s="309">
        <f t="shared" si="1"/>
        <v>0</v>
      </c>
      <c r="G59" s="310">
        <f>+'[5]OTCHET'!G422+'[5]OTCHET'!G423+'[5]OTCHET'!G424+'[5]OTCHET'!G425+'[5]OTCHET'!G426</f>
        <v>0</v>
      </c>
      <c r="H59" s="311">
        <f>+'[5]OTCHET'!H422+'[5]OTCHET'!H423+'[5]OTCHET'!H424+'[5]OTCHET'!H425+'[5]OTCHET'!H426</f>
        <v>0</v>
      </c>
      <c r="I59" s="311">
        <f>+'[5]OTCHET'!I422+'[5]OTCHET'!I423+'[5]OTCHET'!I424+'[5]OTCHET'!I425+'[5]OTCHET'!I426</f>
        <v>0</v>
      </c>
      <c r="J59" s="312">
        <f>+'[5]OTCHET'!J422+'[5]OTCHET'!J423+'[5]OTCHET'!J424+'[5]OTCHET'!J425+'[5]OTCHET'!J426</f>
        <v>0</v>
      </c>
      <c r="K59" s="289"/>
      <c r="L59" s="289"/>
      <c r="M59" s="289"/>
      <c r="N59" s="196"/>
      <c r="O59" s="313" t="s">
        <v>97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98</v>
      </c>
      <c r="C60" s="314" t="s">
        <v>30</v>
      </c>
      <c r="D60" s="315"/>
      <c r="E60" s="316">
        <f>'[5]OTCHET'!E405</f>
        <v>0</v>
      </c>
      <c r="F60" s="316">
        <f t="shared" si="1"/>
        <v>0</v>
      </c>
      <c r="G60" s="317">
        <f>'[5]OTCHET'!G405</f>
        <v>0</v>
      </c>
      <c r="H60" s="318">
        <f>'[5]OTCHET'!H405</f>
        <v>0</v>
      </c>
      <c r="I60" s="318">
        <f>'[5]OTCHET'!I405</f>
        <v>0</v>
      </c>
      <c r="J60" s="319">
        <f>'[5]OTCHET'!J405</f>
        <v>0</v>
      </c>
      <c r="K60" s="289"/>
      <c r="L60" s="289"/>
      <c r="M60" s="289"/>
      <c r="N60" s="196"/>
      <c r="O60" s="320" t="s">
        <v>30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99</v>
      </c>
      <c r="C62" s="198" t="s">
        <v>100</v>
      </c>
      <c r="D62" s="323"/>
      <c r="E62" s="199">
        <f>'[5]OTCHET'!E412</f>
        <v>0</v>
      </c>
      <c r="F62" s="199">
        <f t="shared" si="1"/>
        <v>0</v>
      </c>
      <c r="G62" s="200">
        <f>'[5]OTCHET'!G412</f>
        <v>0</v>
      </c>
      <c r="H62" s="201">
        <f>'[5]OTCHET'!H412</f>
        <v>0</v>
      </c>
      <c r="I62" s="201">
        <f>'[5]OTCHET'!I412</f>
        <v>0</v>
      </c>
      <c r="J62" s="202">
        <f>'[5]OTCHET'!J412</f>
        <v>0</v>
      </c>
      <c r="K62" s="324"/>
      <c r="L62" s="324"/>
      <c r="M62" s="324"/>
      <c r="N62" s="196"/>
      <c r="O62" s="204" t="s">
        <v>100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101</v>
      </c>
      <c r="C63" s="326" t="s">
        <v>102</v>
      </c>
      <c r="D63" s="327"/>
      <c r="E63" s="328">
        <f>+'[5]OTCHET'!E249</f>
        <v>0</v>
      </c>
      <c r="F63" s="328">
        <f t="shared" si="1"/>
        <v>0</v>
      </c>
      <c r="G63" s="329">
        <f>+'[5]OTCHET'!G249</f>
        <v>0</v>
      </c>
      <c r="H63" s="330">
        <f>+'[5]OTCHET'!H249</f>
        <v>0</v>
      </c>
      <c r="I63" s="330">
        <f>+'[5]OTCHET'!I249</f>
        <v>0</v>
      </c>
      <c r="J63" s="331">
        <f>+'[5]OTCHET'!J249</f>
        <v>0</v>
      </c>
      <c r="K63" s="332"/>
      <c r="L63" s="332"/>
      <c r="M63" s="332"/>
      <c r="N63" s="196"/>
      <c r="O63" s="333" t="s">
        <v>102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103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104</v>
      </c>
      <c r="C66" s="347" t="s">
        <v>105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105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106</v>
      </c>
      <c r="C68" s="119" t="s">
        <v>107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107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108</v>
      </c>
      <c r="C69" s="366" t="s">
        <v>109</v>
      </c>
      <c r="D69" s="366"/>
      <c r="E69" s="367">
        <f>+'[5]OTCHET'!E482+'[5]OTCHET'!E483+'[5]OTCHET'!E486+'[5]OTCHET'!E487+'[5]OTCHET'!E490+'[5]OTCHET'!E491+'[5]OTCHET'!E495</f>
        <v>0</v>
      </c>
      <c r="F69" s="367">
        <f t="shared" si="1"/>
        <v>0</v>
      </c>
      <c r="G69" s="368">
        <f>+'[5]OTCHET'!G482+'[5]OTCHET'!G483+'[5]OTCHET'!G486+'[5]OTCHET'!G487+'[5]OTCHET'!G490+'[5]OTCHET'!G491+'[5]OTCHET'!G495</f>
        <v>0</v>
      </c>
      <c r="H69" s="369">
        <f>+'[5]OTCHET'!H482+'[5]OTCHET'!H483+'[5]OTCHET'!H486+'[5]OTCHET'!H487+'[5]OTCHET'!H490+'[5]OTCHET'!H491+'[5]OTCHET'!H495</f>
        <v>0</v>
      </c>
      <c r="I69" s="369">
        <f>+'[5]OTCHET'!I482+'[5]OTCHET'!I483+'[5]OTCHET'!I486+'[5]OTCHET'!I487+'[5]OTCHET'!I490+'[5]OTCHET'!I491+'[5]OTCHET'!I495</f>
        <v>0</v>
      </c>
      <c r="J69" s="370">
        <f>+'[5]OTCHET'!J482+'[5]OTCHET'!J483+'[5]OTCHET'!J486+'[5]OTCHET'!J487+'[5]OTCHET'!J490+'[5]OTCHET'!J491+'[5]OTCHET'!J495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109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110</v>
      </c>
      <c r="C70" s="374" t="s">
        <v>111</v>
      </c>
      <c r="D70" s="374"/>
      <c r="E70" s="375">
        <f>+'[5]OTCHET'!E484+'[5]OTCHET'!E485+'[5]OTCHET'!E488+'[5]OTCHET'!E489+'[5]OTCHET'!E492+'[5]OTCHET'!E493+'[5]OTCHET'!E494+'[5]OTCHET'!E496</f>
        <v>0</v>
      </c>
      <c r="F70" s="375">
        <f t="shared" si="1"/>
        <v>0</v>
      </c>
      <c r="G70" s="376">
        <f>+'[5]OTCHET'!G484+'[5]OTCHET'!G485+'[5]OTCHET'!G488+'[5]OTCHET'!G489+'[5]OTCHET'!G492+'[5]OTCHET'!G493+'[5]OTCHET'!G494+'[5]OTCHET'!G496</f>
        <v>0</v>
      </c>
      <c r="H70" s="377">
        <f>+'[5]OTCHET'!H484+'[5]OTCHET'!H485+'[5]OTCHET'!H488+'[5]OTCHET'!H489+'[5]OTCHET'!H492+'[5]OTCHET'!H493+'[5]OTCHET'!H494+'[5]OTCHET'!H496</f>
        <v>0</v>
      </c>
      <c r="I70" s="377">
        <f>+'[5]OTCHET'!I484+'[5]OTCHET'!I485+'[5]OTCHET'!I488+'[5]OTCHET'!I489+'[5]OTCHET'!I492+'[5]OTCHET'!I493+'[5]OTCHET'!I494+'[5]OTCHET'!I496</f>
        <v>0</v>
      </c>
      <c r="J70" s="378">
        <f>+'[5]OTCHET'!J484+'[5]OTCHET'!J485+'[5]OTCHET'!J488+'[5]OTCHET'!J489+'[5]OTCHET'!J492+'[5]OTCHET'!J493+'[5]OTCHET'!J494+'[5]OTCHET'!J496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111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112</v>
      </c>
      <c r="C71" s="374" t="s">
        <v>113</v>
      </c>
      <c r="D71" s="374"/>
      <c r="E71" s="375">
        <f>+'[5]OTCHET'!E497</f>
        <v>0</v>
      </c>
      <c r="F71" s="375">
        <f t="shared" si="1"/>
        <v>0</v>
      </c>
      <c r="G71" s="376">
        <f>+'[5]OTCHET'!G497</f>
        <v>0</v>
      </c>
      <c r="H71" s="377">
        <f>+'[5]OTCHET'!H497</f>
        <v>0</v>
      </c>
      <c r="I71" s="377">
        <f>+'[5]OTCHET'!I497</f>
        <v>0</v>
      </c>
      <c r="J71" s="378">
        <f>+'[5]OTCHET'!J497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113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114</v>
      </c>
      <c r="C72" s="374" t="s">
        <v>115</v>
      </c>
      <c r="D72" s="374"/>
      <c r="E72" s="375">
        <f>+'[5]OTCHET'!E502</f>
        <v>0</v>
      </c>
      <c r="F72" s="375">
        <f t="shared" si="1"/>
        <v>0</v>
      </c>
      <c r="G72" s="376">
        <f>+'[5]OTCHET'!G502</f>
        <v>0</v>
      </c>
      <c r="H72" s="377">
        <f>+'[5]OTCHET'!H502</f>
        <v>0</v>
      </c>
      <c r="I72" s="377">
        <f>+'[5]OTCHET'!I502</f>
        <v>0</v>
      </c>
      <c r="J72" s="378">
        <f>+'[5]OTCHET'!J502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115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116</v>
      </c>
      <c r="C73" s="374" t="s">
        <v>117</v>
      </c>
      <c r="D73" s="374"/>
      <c r="E73" s="375">
        <f>+'[5]OTCHET'!E542</f>
        <v>0</v>
      </c>
      <c r="F73" s="375">
        <f t="shared" si="1"/>
        <v>0</v>
      </c>
      <c r="G73" s="376">
        <f>+'[5]OTCHET'!G542</f>
        <v>0</v>
      </c>
      <c r="H73" s="377">
        <f>+'[5]OTCHET'!H542</f>
        <v>0</v>
      </c>
      <c r="I73" s="377">
        <f>+'[5]OTCHET'!I542</f>
        <v>0</v>
      </c>
      <c r="J73" s="378">
        <f>+'[5]OTCHET'!J542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117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118</v>
      </c>
      <c r="C74" s="380" t="s">
        <v>119</v>
      </c>
      <c r="D74" s="380"/>
      <c r="E74" s="375">
        <f>+'[5]OTCHET'!E581+'[5]OTCHET'!E582</f>
        <v>0</v>
      </c>
      <c r="F74" s="375">
        <f t="shared" si="1"/>
        <v>0</v>
      </c>
      <c r="G74" s="376">
        <f>+'[5]OTCHET'!G581+'[5]OTCHET'!G582</f>
        <v>0</v>
      </c>
      <c r="H74" s="377">
        <f>+'[5]OTCHET'!H581+'[5]OTCHET'!H582</f>
        <v>0</v>
      </c>
      <c r="I74" s="377">
        <f>+'[5]OTCHET'!I581+'[5]OTCHET'!I582</f>
        <v>0</v>
      </c>
      <c r="J74" s="378">
        <f>+'[5]OTCHET'!J581+'[5]OTCHET'!J582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119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120</v>
      </c>
      <c r="C75" s="381" t="s">
        <v>121</v>
      </c>
      <c r="D75" s="381"/>
      <c r="E75" s="382">
        <f>+'[5]OTCHET'!E583+'[5]OTCHET'!E584+'[5]OTCHET'!E585</f>
        <v>0</v>
      </c>
      <c r="F75" s="382">
        <f t="shared" si="1"/>
        <v>0</v>
      </c>
      <c r="G75" s="383">
        <f>+'[5]OTCHET'!G583+'[5]OTCHET'!G584+'[5]OTCHET'!G585</f>
        <v>0</v>
      </c>
      <c r="H75" s="384">
        <f>+'[5]OTCHET'!H583+'[5]OTCHET'!H584+'[5]OTCHET'!H585</f>
        <v>0</v>
      </c>
      <c r="I75" s="384">
        <f>+'[5]OTCHET'!I583+'[5]OTCHET'!I584+'[5]OTCHET'!I585</f>
        <v>0</v>
      </c>
      <c r="J75" s="385">
        <f>+'[5]OTCHET'!J583+'[5]OTCHET'!J584+'[5]OTCHET'!J585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121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122</v>
      </c>
      <c r="C76" s="249" t="s">
        <v>123</v>
      </c>
      <c r="D76" s="248"/>
      <c r="E76" s="299">
        <f>'[5]OTCHET'!E461</f>
        <v>0</v>
      </c>
      <c r="F76" s="299">
        <f t="shared" si="1"/>
        <v>0</v>
      </c>
      <c r="G76" s="300">
        <f>'[5]OTCHET'!G461</f>
        <v>0</v>
      </c>
      <c r="H76" s="301">
        <f>'[5]OTCHET'!H461</f>
        <v>0</v>
      </c>
      <c r="I76" s="301">
        <f>'[5]OTCHET'!I461</f>
        <v>0</v>
      </c>
      <c r="J76" s="302">
        <f>'[5]OTCHET'!J461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123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124</v>
      </c>
      <c r="C77" s="119" t="s">
        <v>125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125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126</v>
      </c>
      <c r="C78" s="366" t="s">
        <v>127</v>
      </c>
      <c r="D78" s="366"/>
      <c r="E78" s="367">
        <f>+'[5]OTCHET'!E466+'[5]OTCHET'!E469</f>
        <v>0</v>
      </c>
      <c r="F78" s="367">
        <f t="shared" si="1"/>
        <v>0</v>
      </c>
      <c r="G78" s="368">
        <f>+'[5]OTCHET'!G466+'[5]OTCHET'!G469</f>
        <v>0</v>
      </c>
      <c r="H78" s="369">
        <f>+'[5]OTCHET'!H466+'[5]OTCHET'!H469</f>
        <v>0</v>
      </c>
      <c r="I78" s="369">
        <f>+'[5]OTCHET'!I466+'[5]OTCHET'!I469</f>
        <v>0</v>
      </c>
      <c r="J78" s="370">
        <f>+'[5]OTCHET'!J466+'[5]OTCHET'!J469</f>
        <v>0</v>
      </c>
      <c r="K78" s="387"/>
      <c r="L78" s="387"/>
      <c r="M78" s="387"/>
      <c r="N78" s="196"/>
      <c r="O78" s="372" t="s">
        <v>127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128</v>
      </c>
      <c r="C79" s="374" t="s">
        <v>129</v>
      </c>
      <c r="D79" s="374"/>
      <c r="E79" s="375">
        <f>+'[5]OTCHET'!E467+'[5]OTCHET'!E470</f>
        <v>0</v>
      </c>
      <c r="F79" s="375">
        <f t="shared" si="1"/>
        <v>0</v>
      </c>
      <c r="G79" s="376">
        <f>+'[5]OTCHET'!G467+'[5]OTCHET'!G470</f>
        <v>0</v>
      </c>
      <c r="H79" s="377">
        <f>+'[5]OTCHET'!H467+'[5]OTCHET'!H470</f>
        <v>0</v>
      </c>
      <c r="I79" s="377">
        <f>+'[5]OTCHET'!I467+'[5]OTCHET'!I470</f>
        <v>0</v>
      </c>
      <c r="J79" s="378">
        <f>+'[5]OTCHET'!J467+'[5]OTCHET'!J470</f>
        <v>0</v>
      </c>
      <c r="K79" s="387"/>
      <c r="L79" s="387"/>
      <c r="M79" s="387"/>
      <c r="N79" s="196"/>
      <c r="O79" s="379" t="s">
        <v>129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130</v>
      </c>
      <c r="C80" s="374" t="s">
        <v>131</v>
      </c>
      <c r="D80" s="374"/>
      <c r="E80" s="375">
        <f>'[5]OTCHET'!E471</f>
        <v>0</v>
      </c>
      <c r="F80" s="375">
        <f t="shared" si="1"/>
        <v>0</v>
      </c>
      <c r="G80" s="376">
        <f>'[5]OTCHET'!G471</f>
        <v>0</v>
      </c>
      <c r="H80" s="377">
        <f>'[5]OTCHET'!H471</f>
        <v>0</v>
      </c>
      <c r="I80" s="377">
        <f>'[5]OTCHET'!I471</f>
        <v>0</v>
      </c>
      <c r="J80" s="378">
        <f>'[5]OTCHET'!J471</f>
        <v>0</v>
      </c>
      <c r="K80" s="387"/>
      <c r="L80" s="387"/>
      <c r="M80" s="387"/>
      <c r="N80" s="196"/>
      <c r="O80" s="379" t="s">
        <v>131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132</v>
      </c>
      <c r="C82" s="374" t="s">
        <v>133</v>
      </c>
      <c r="D82" s="374"/>
      <c r="E82" s="375">
        <f>+'[5]OTCHET'!E479</f>
        <v>0</v>
      </c>
      <c r="F82" s="375">
        <f t="shared" si="1"/>
        <v>0</v>
      </c>
      <c r="G82" s="376">
        <f>+'[5]OTCHET'!G479</f>
        <v>0</v>
      </c>
      <c r="H82" s="377">
        <f>+'[5]OTCHET'!H479</f>
        <v>0</v>
      </c>
      <c r="I82" s="377">
        <f>+'[5]OTCHET'!I479</f>
        <v>0</v>
      </c>
      <c r="J82" s="378">
        <f>+'[5]OTCHET'!J479</f>
        <v>0</v>
      </c>
      <c r="K82" s="387"/>
      <c r="L82" s="387"/>
      <c r="M82" s="387"/>
      <c r="N82" s="196"/>
      <c r="O82" s="379" t="s">
        <v>133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134</v>
      </c>
      <c r="C83" s="388" t="s">
        <v>135</v>
      </c>
      <c r="D83" s="388"/>
      <c r="E83" s="382">
        <f>+'[5]OTCHET'!E480</f>
        <v>0</v>
      </c>
      <c r="F83" s="382">
        <f t="shared" si="1"/>
        <v>0</v>
      </c>
      <c r="G83" s="383">
        <f>+'[5]OTCHET'!G480</f>
        <v>0</v>
      </c>
      <c r="H83" s="384">
        <f>+'[5]OTCHET'!H480</f>
        <v>0</v>
      </c>
      <c r="I83" s="384">
        <f>+'[5]OTCHET'!I480</f>
        <v>0</v>
      </c>
      <c r="J83" s="385">
        <f>+'[5]OTCHET'!J480</f>
        <v>0</v>
      </c>
      <c r="K83" s="387"/>
      <c r="L83" s="387"/>
      <c r="M83" s="387"/>
      <c r="N83" s="196"/>
      <c r="O83" s="386" t="s">
        <v>135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136</v>
      </c>
      <c r="C84" s="249" t="s">
        <v>137</v>
      </c>
      <c r="D84" s="248"/>
      <c r="E84" s="299">
        <f>'[5]OTCHET'!E535</f>
        <v>0</v>
      </c>
      <c r="F84" s="299">
        <f t="shared" si="1"/>
        <v>0</v>
      </c>
      <c r="G84" s="300">
        <f>'[5]OTCHET'!G535</f>
        <v>0</v>
      </c>
      <c r="H84" s="301">
        <f>'[5]OTCHET'!H535</f>
        <v>0</v>
      </c>
      <c r="I84" s="301">
        <f>'[5]OTCHET'!I535</f>
        <v>0</v>
      </c>
      <c r="J84" s="302">
        <f>'[5]OTCHET'!J535</f>
        <v>0</v>
      </c>
      <c r="K84" s="387"/>
      <c r="L84" s="387"/>
      <c r="M84" s="387"/>
      <c r="N84" s="196"/>
      <c r="O84" s="303" t="s">
        <v>137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138</v>
      </c>
      <c r="C85" s="262" t="s">
        <v>139</v>
      </c>
      <c r="D85" s="263"/>
      <c r="E85" s="304">
        <f>'[5]OTCHET'!E536</f>
        <v>0</v>
      </c>
      <c r="F85" s="304">
        <f t="shared" si="1"/>
        <v>0</v>
      </c>
      <c r="G85" s="305">
        <f>'[5]OTCHET'!G536</f>
        <v>0</v>
      </c>
      <c r="H85" s="306">
        <f>'[5]OTCHET'!H536</f>
        <v>0</v>
      </c>
      <c r="I85" s="306">
        <f>'[5]OTCHET'!I536</f>
        <v>0</v>
      </c>
      <c r="J85" s="307">
        <f>'[5]OTCHET'!J536</f>
        <v>0</v>
      </c>
      <c r="K85" s="387"/>
      <c r="L85" s="387"/>
      <c r="M85" s="387"/>
      <c r="N85" s="196"/>
      <c r="O85" s="308" t="s">
        <v>139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140</v>
      </c>
      <c r="C86" s="119" t="s">
        <v>141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141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142</v>
      </c>
      <c r="C87" s="366" t="s">
        <v>143</v>
      </c>
      <c r="D87" s="389"/>
      <c r="E87" s="367">
        <f>+'[5]OTCHET'!E503+'[5]OTCHET'!E512+'[5]OTCHET'!E516+'[5]OTCHET'!E543</f>
        <v>0</v>
      </c>
      <c r="F87" s="367">
        <f t="shared" si="1"/>
        <v>0</v>
      </c>
      <c r="G87" s="368">
        <f>+'[5]OTCHET'!G503+'[5]OTCHET'!G512+'[5]OTCHET'!G516+'[5]OTCHET'!G543</f>
        <v>0</v>
      </c>
      <c r="H87" s="369">
        <f>+'[5]OTCHET'!H503+'[5]OTCHET'!H512+'[5]OTCHET'!H516+'[5]OTCHET'!H543</f>
        <v>0</v>
      </c>
      <c r="I87" s="369">
        <f>+'[5]OTCHET'!I503+'[5]OTCHET'!I512+'[5]OTCHET'!I516+'[5]OTCHET'!I543</f>
        <v>0</v>
      </c>
      <c r="J87" s="370">
        <f>+'[5]OTCHET'!J503+'[5]OTCHET'!J512+'[5]OTCHET'!J516+'[5]OTCHET'!J543</f>
        <v>0</v>
      </c>
      <c r="K87" s="387"/>
      <c r="L87" s="387"/>
      <c r="M87" s="387"/>
      <c r="N87" s="196"/>
      <c r="O87" s="372" t="s">
        <v>143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144</v>
      </c>
      <c r="C88" s="388" t="s">
        <v>145</v>
      </c>
      <c r="D88" s="390"/>
      <c r="E88" s="382">
        <f>+'[5]OTCHET'!E521+'[5]OTCHET'!E524+'[5]OTCHET'!E544</f>
        <v>0</v>
      </c>
      <c r="F88" s="382">
        <f t="shared" si="1"/>
        <v>0</v>
      </c>
      <c r="G88" s="383">
        <f>+'[5]OTCHET'!G521+'[5]OTCHET'!G524+'[5]OTCHET'!G544</f>
        <v>0</v>
      </c>
      <c r="H88" s="384">
        <f>+'[5]OTCHET'!H521+'[5]OTCHET'!H524+'[5]OTCHET'!H544</f>
        <v>0</v>
      </c>
      <c r="I88" s="384">
        <f>+'[5]OTCHET'!I521+'[5]OTCHET'!I524+'[5]OTCHET'!I544</f>
        <v>0</v>
      </c>
      <c r="J88" s="385">
        <f>+'[5]OTCHET'!J521+'[5]OTCHET'!J524+'[5]OTCHET'!J544</f>
        <v>0</v>
      </c>
      <c r="K88" s="387"/>
      <c r="L88" s="387"/>
      <c r="M88" s="387"/>
      <c r="N88" s="196"/>
      <c r="O88" s="386" t="s">
        <v>145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146</v>
      </c>
      <c r="C89" s="249" t="s">
        <v>147</v>
      </c>
      <c r="D89" s="391"/>
      <c r="E89" s="299">
        <f>'[5]OTCHET'!E531</f>
        <v>0</v>
      </c>
      <c r="F89" s="299">
        <f aca="true" t="shared" si="12" ref="F89:F96">+G89+H89+I89+J89</f>
        <v>0</v>
      </c>
      <c r="G89" s="300">
        <f>'[5]OTCHET'!G531</f>
        <v>0</v>
      </c>
      <c r="H89" s="301">
        <f>'[5]OTCHET'!H531</f>
        <v>0</v>
      </c>
      <c r="I89" s="301">
        <f>'[5]OTCHET'!I531</f>
        <v>0</v>
      </c>
      <c r="J89" s="302">
        <f>'[5]OTCHET'!J531</f>
        <v>0</v>
      </c>
      <c r="K89" s="387"/>
      <c r="L89" s="387"/>
      <c r="M89" s="387"/>
      <c r="N89" s="196"/>
      <c r="O89" s="303" t="s">
        <v>147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148</v>
      </c>
      <c r="C90" s="262" t="s">
        <v>149</v>
      </c>
      <c r="D90" s="263"/>
      <c r="E90" s="304">
        <f>+'[5]OTCHET'!E567+'[5]OTCHET'!E568+'[5]OTCHET'!E569+'[5]OTCHET'!E570+'[5]OTCHET'!E571+'[5]OTCHET'!E572</f>
        <v>0</v>
      </c>
      <c r="F90" s="304">
        <f t="shared" si="12"/>
        <v>0</v>
      </c>
      <c r="G90" s="305">
        <f>+'[5]OTCHET'!G567+'[5]OTCHET'!G568+'[5]OTCHET'!G569+'[5]OTCHET'!G570+'[5]OTCHET'!G571+'[5]OTCHET'!G572</f>
        <v>0</v>
      </c>
      <c r="H90" s="306">
        <f>+'[5]OTCHET'!H567+'[5]OTCHET'!H568+'[5]OTCHET'!H569+'[5]OTCHET'!H570+'[5]OTCHET'!H571+'[5]OTCHET'!H572</f>
        <v>0</v>
      </c>
      <c r="I90" s="306">
        <f>+'[5]OTCHET'!I567+'[5]OTCHET'!I568+'[5]OTCHET'!I569+'[5]OTCHET'!I570+'[5]OTCHET'!I571+'[5]OTCHET'!I572</f>
        <v>0</v>
      </c>
      <c r="J90" s="307">
        <f>+'[5]OTCHET'!J567+'[5]OTCHET'!J568+'[5]OTCHET'!J569+'[5]OTCHET'!J570+'[5]OTCHET'!J571+'[5]OTCHET'!J572</f>
        <v>0</v>
      </c>
      <c r="K90" s="387"/>
      <c r="L90" s="387"/>
      <c r="M90" s="387"/>
      <c r="N90" s="196"/>
      <c r="O90" s="308" t="s">
        <v>149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150</v>
      </c>
      <c r="C91" s="392" t="s">
        <v>151</v>
      </c>
      <c r="D91" s="392"/>
      <c r="E91" s="168">
        <f>+'[5]OTCHET'!E573+'[5]OTCHET'!E574+'[5]OTCHET'!E575+'[5]OTCHET'!E576+'[5]OTCHET'!E577+'[5]OTCHET'!E578+'[5]OTCHET'!E579</f>
        <v>0</v>
      </c>
      <c r="F91" s="168">
        <f t="shared" si="12"/>
        <v>0</v>
      </c>
      <c r="G91" s="169">
        <f>+'[5]OTCHET'!G573+'[5]OTCHET'!G574+'[5]OTCHET'!G575+'[5]OTCHET'!G576+'[5]OTCHET'!G577+'[5]OTCHET'!G578+'[5]OTCHET'!G579</f>
        <v>0</v>
      </c>
      <c r="H91" s="170">
        <f>+'[5]OTCHET'!H573+'[5]OTCHET'!H574+'[5]OTCHET'!H575+'[5]OTCHET'!H576+'[5]OTCHET'!H577+'[5]OTCHET'!H578+'[5]OTCHET'!H579</f>
        <v>0</v>
      </c>
      <c r="I91" s="170">
        <f>+'[5]OTCHET'!I573+'[5]OTCHET'!I574+'[5]OTCHET'!I575+'[5]OTCHET'!I576+'[5]OTCHET'!I577+'[5]OTCHET'!I578+'[5]OTCHET'!I579</f>
        <v>0</v>
      </c>
      <c r="J91" s="171">
        <f>+'[5]OTCHET'!J573+'[5]OTCHET'!J574+'[5]OTCHET'!J575+'[5]OTCHET'!J576+'[5]OTCHET'!J577+'[5]OTCHET'!J578+'[5]OTCHET'!J579</f>
        <v>0</v>
      </c>
      <c r="K91" s="393"/>
      <c r="L91" s="393"/>
      <c r="M91" s="393"/>
      <c r="N91" s="196"/>
      <c r="O91" s="172" t="s">
        <v>151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152</v>
      </c>
      <c r="C92" s="262" t="s">
        <v>153</v>
      </c>
      <c r="D92" s="392"/>
      <c r="E92" s="168">
        <f>+'[5]OTCHET'!E580</f>
        <v>0</v>
      </c>
      <c r="F92" s="168">
        <f t="shared" si="12"/>
        <v>0</v>
      </c>
      <c r="G92" s="169">
        <f>+'[5]OTCHET'!G580</f>
        <v>0</v>
      </c>
      <c r="H92" s="170">
        <f>+'[5]OTCHET'!H580</f>
        <v>0</v>
      </c>
      <c r="I92" s="170">
        <f>+'[5]OTCHET'!I580</f>
        <v>0</v>
      </c>
      <c r="J92" s="171">
        <f>+'[5]OTCHET'!J580</f>
        <v>0</v>
      </c>
      <c r="K92" s="393"/>
      <c r="L92" s="393"/>
      <c r="M92" s="393"/>
      <c r="N92" s="196"/>
      <c r="O92" s="172" t="s">
        <v>153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154</v>
      </c>
      <c r="C93" s="262" t="s">
        <v>155</v>
      </c>
      <c r="D93" s="262"/>
      <c r="E93" s="168">
        <f>+'[5]OTCHET'!E587+'[5]OTCHET'!E588</f>
        <v>0</v>
      </c>
      <c r="F93" s="168">
        <f t="shared" si="12"/>
        <v>4500</v>
      </c>
      <c r="G93" s="169">
        <f>+'[5]OTCHET'!G587+'[5]OTCHET'!G588</f>
        <v>4500</v>
      </c>
      <c r="H93" s="170">
        <f>+'[5]OTCHET'!H587+'[5]OTCHET'!H588</f>
        <v>0</v>
      </c>
      <c r="I93" s="170">
        <f>+'[5]OTCHET'!I587+'[5]OTCHET'!I588</f>
        <v>0</v>
      </c>
      <c r="J93" s="171">
        <f>+'[5]OTCHET'!J587+'[5]OTCHET'!J588</f>
        <v>0</v>
      </c>
      <c r="K93" s="393"/>
      <c r="L93" s="393"/>
      <c r="M93" s="393"/>
      <c r="N93" s="196"/>
      <c r="O93" s="172" t="s">
        <v>155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156</v>
      </c>
      <c r="C94" s="392" t="s">
        <v>157</v>
      </c>
      <c r="D94" s="262"/>
      <c r="E94" s="168">
        <f>+'[5]OTCHET'!E589+'[5]OTCHET'!E590</f>
        <v>0</v>
      </c>
      <c r="F94" s="168">
        <f t="shared" si="12"/>
        <v>-4500</v>
      </c>
      <c r="G94" s="169">
        <f>+'[5]OTCHET'!G589+'[5]OTCHET'!G590</f>
        <v>-4500</v>
      </c>
      <c r="H94" s="170">
        <f>+'[5]OTCHET'!H589+'[5]OTCHET'!H590</f>
        <v>0</v>
      </c>
      <c r="I94" s="170">
        <f>+'[5]OTCHET'!I589+'[5]OTCHET'!I590</f>
        <v>0</v>
      </c>
      <c r="J94" s="171">
        <f>+'[5]OTCHET'!J589+'[5]OTCHET'!J590</f>
        <v>0</v>
      </c>
      <c r="K94" s="393"/>
      <c r="L94" s="393"/>
      <c r="M94" s="393"/>
      <c r="N94" s="196"/>
      <c r="O94" s="172" t="s">
        <v>157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158</v>
      </c>
      <c r="C95" s="119" t="s">
        <v>159</v>
      </c>
      <c r="D95" s="119"/>
      <c r="E95" s="120">
        <f>'[5]OTCHET'!E591</f>
        <v>0</v>
      </c>
      <c r="F95" s="120">
        <f t="shared" si="12"/>
        <v>0</v>
      </c>
      <c r="G95" s="121">
        <f>'[5]OTCHET'!G591</f>
        <v>0</v>
      </c>
      <c r="H95" s="122">
        <f>'[5]OTCHET'!H591</f>
        <v>0</v>
      </c>
      <c r="I95" s="122">
        <f>'[5]OTCHET'!I591</f>
        <v>0</v>
      </c>
      <c r="J95" s="123">
        <f>'[5]OTCHET'!J591</f>
        <v>0</v>
      </c>
      <c r="K95" s="393"/>
      <c r="L95" s="393"/>
      <c r="M95" s="393"/>
      <c r="N95" s="196"/>
      <c r="O95" s="125" t="s">
        <v>159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160</v>
      </c>
      <c r="C96" s="395" t="s">
        <v>161</v>
      </c>
      <c r="D96" s="395"/>
      <c r="E96" s="396">
        <f>+'[5]OTCHET'!E594</f>
        <v>0</v>
      </c>
      <c r="F96" s="396">
        <f t="shared" si="12"/>
        <v>0</v>
      </c>
      <c r="G96" s="397">
        <f>+'[5]OTCHET'!G594</f>
        <v>0</v>
      </c>
      <c r="H96" s="398">
        <f>+'[5]OTCHET'!H594</f>
        <v>0</v>
      </c>
      <c r="I96" s="398">
        <f>+'[5]OTCHET'!I594</f>
        <v>0</v>
      </c>
      <c r="J96" s="399">
        <f>+'[5]OTCHET'!J594</f>
        <v>0</v>
      </c>
      <c r="K96" s="400"/>
      <c r="L96" s="400"/>
      <c r="M96" s="400"/>
      <c r="N96" s="196"/>
      <c r="O96" s="401" t="s">
        <v>161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162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163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164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165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166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164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165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+'[5]OTCHET'!H605</f>
        <v>v,velinova@comdos.bg</v>
      </c>
      <c r="C107" s="421"/>
      <c r="D107" s="421"/>
      <c r="E107" s="426"/>
      <c r="F107" s="19"/>
      <c r="G107" s="427" t="str">
        <f>+'[5]OTCHET'!E605</f>
        <v>02/8004544</v>
      </c>
      <c r="H107" s="427" t="str">
        <f>+'[5]OTCHET'!F605</f>
        <v>02/8004502</v>
      </c>
      <c r="I107" s="428"/>
      <c r="J107" s="429">
        <f>+'[5]OTCHET'!B605</f>
        <v>44957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167</v>
      </c>
      <c r="C108" s="431"/>
      <c r="D108" s="431"/>
      <c r="E108" s="432"/>
      <c r="F108" s="432"/>
      <c r="G108" s="456" t="s">
        <v>168</v>
      </c>
      <c r="H108" s="456"/>
      <c r="I108" s="433"/>
      <c r="J108" s="434" t="s">
        <v>169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170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171</v>
      </c>
      <c r="C113" s="421"/>
      <c r="D113" s="421"/>
      <c r="E113" s="437"/>
      <c r="F113" s="437"/>
      <c r="G113" s="3"/>
      <c r="H113" s="439" t="s">
        <v>172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18" operator="notEqual" stopIfTrue="1">
      <formula>0</formula>
    </cfRule>
  </conditionalFormatting>
  <conditionalFormatting sqref="E105:J105">
    <cfRule type="cellIs" priority="20" dxfId="118" operator="notEqual" stopIfTrue="1">
      <formula>0</formula>
    </cfRule>
  </conditionalFormatting>
  <conditionalFormatting sqref="G107:H107 B107">
    <cfRule type="cellIs" priority="19" dxfId="119" operator="equal" stopIfTrue="1">
      <formula>0</formula>
    </cfRule>
  </conditionalFormatting>
  <conditionalFormatting sqref="I114 E110">
    <cfRule type="cellIs" priority="18" dxfId="120" operator="equal" stopIfTrue="1">
      <formula>0</formula>
    </cfRule>
  </conditionalFormatting>
  <conditionalFormatting sqref="J107">
    <cfRule type="cellIs" priority="17" dxfId="121" operator="equal" stopIfTrue="1">
      <formula>0</formula>
    </cfRule>
  </conditionalFormatting>
  <conditionalFormatting sqref="E114:F114">
    <cfRule type="cellIs" priority="16" dxfId="120" operator="equal" stopIfTrue="1">
      <formula>0</formula>
    </cfRule>
  </conditionalFormatting>
  <conditionalFormatting sqref="F15">
    <cfRule type="cellIs" priority="11" dxfId="122" operator="equal" stopIfTrue="1">
      <formula>"Чужди средства"</formula>
    </cfRule>
    <cfRule type="cellIs" priority="12" dxfId="123" operator="equal" stopIfTrue="1">
      <formula>"СЕС - ДМП"</formula>
    </cfRule>
    <cfRule type="cellIs" priority="13" dxfId="124" operator="equal" stopIfTrue="1">
      <formula>"СЕС - РА"</formula>
    </cfRule>
    <cfRule type="cellIs" priority="14" dxfId="125" operator="equal" stopIfTrue="1">
      <formula>"СЕС - ДЕС"</formula>
    </cfRule>
    <cfRule type="cellIs" priority="15" dxfId="126" operator="equal" stopIfTrue="1">
      <formula>"СЕС - КСФ"</formula>
    </cfRule>
  </conditionalFormatting>
  <conditionalFormatting sqref="B105">
    <cfRule type="cellIs" priority="10" dxfId="127" operator="notEqual" stopIfTrue="1">
      <formula>0</formula>
    </cfRule>
  </conditionalFormatting>
  <conditionalFormatting sqref="I11:J11">
    <cfRule type="cellIs" priority="6" dxfId="128" operator="between" stopIfTrue="1">
      <formula>1000000000000</formula>
      <formula>9999999999999990</formula>
    </cfRule>
    <cfRule type="cellIs" priority="7" dxfId="129" operator="between" stopIfTrue="1">
      <formula>10000000000</formula>
      <formula>999999999999</formula>
    </cfRule>
    <cfRule type="cellIs" priority="8" dxfId="130" operator="between" stopIfTrue="1">
      <formula>1000000</formula>
      <formula>99999999</formula>
    </cfRule>
    <cfRule type="cellIs" priority="9" dxfId="131" operator="between" stopIfTrue="1">
      <formula>100</formula>
      <formula>9999</formula>
    </cfRule>
  </conditionalFormatting>
  <conditionalFormatting sqref="E15">
    <cfRule type="cellIs" priority="1" dxfId="122" operator="equal" stopIfTrue="1">
      <formula>"Чужди средства"</formula>
    </cfRule>
    <cfRule type="cellIs" priority="2" dxfId="123" operator="equal" stopIfTrue="1">
      <formula>"СЕС - ДМП"</formula>
    </cfRule>
    <cfRule type="cellIs" priority="3" dxfId="124" operator="equal" stopIfTrue="1">
      <formula>"СЕС - РА"</formula>
    </cfRule>
    <cfRule type="cellIs" priority="4" dxfId="125" operator="equal" stopIfTrue="1">
      <formula>"СЕС - ДЕС"</formula>
    </cfRule>
    <cfRule type="cellIs" priority="5" dxfId="126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2023-02-06T11:46:07Z</dcterms:modified>
  <cp:category/>
  <cp:version/>
  <cp:contentType/>
  <cp:contentStatus/>
</cp:coreProperties>
</file>